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yubomir Angelov\Proceduri\2020\Stroitelstvo\"/>
    </mc:Choice>
  </mc:AlternateContent>
  <bookViews>
    <workbookView xWindow="0" yWindow="0" windowWidth="25200" windowHeight="11388"/>
  </bookViews>
  <sheets>
    <sheet name="ALL" sheetId="9" r:id="rId1"/>
  </sheets>
  <definedNames>
    <definedName name="_xlnm._FilterDatabase" localSheetId="0" hidden="1">ALL!$D$1:$D$652</definedName>
    <definedName name="_xlnm.Print_Area" localSheetId="0">ALL!$A$1:$L$651</definedName>
    <definedName name="_xlnm.Print_Titles" localSheetId="0">ALL!$2:$6</definedName>
  </definedNames>
  <calcPr calcId="162913"/>
</workbook>
</file>

<file path=xl/calcChain.xml><?xml version="1.0" encoding="utf-8"?>
<calcChain xmlns="http://schemas.openxmlformats.org/spreadsheetml/2006/main">
  <c r="A327" i="9" l="1"/>
  <c r="A328" i="9" s="1"/>
  <c r="A329" i="9" s="1"/>
  <c r="A330" i="9" s="1"/>
  <c r="A331" i="9" s="1"/>
  <c r="A332" i="9" s="1"/>
  <c r="A636" i="9"/>
  <c r="A637" i="9" s="1"/>
  <c r="A638" i="9" s="1"/>
  <c r="A639" i="9" s="1"/>
  <c r="L649" i="9" l="1"/>
  <c r="K649" i="9"/>
  <c r="J649" i="9"/>
  <c r="L648" i="9"/>
  <c r="K648" i="9"/>
  <c r="J648" i="9"/>
  <c r="L646" i="9"/>
  <c r="K646" i="9"/>
  <c r="J646" i="9"/>
  <c r="L645" i="9"/>
  <c r="K645" i="9"/>
  <c r="J645" i="9"/>
  <c r="L644" i="9"/>
  <c r="K644" i="9"/>
  <c r="J644" i="9"/>
  <c r="L643" i="9"/>
  <c r="K643" i="9"/>
  <c r="J643" i="9"/>
  <c r="L642" i="9"/>
  <c r="K642" i="9"/>
  <c r="J642" i="9"/>
  <c r="L641" i="9"/>
  <c r="K641" i="9"/>
  <c r="J641" i="9"/>
  <c r="L639" i="9"/>
  <c r="K639" i="9"/>
  <c r="J639" i="9"/>
  <c r="L638" i="9"/>
  <c r="K638" i="9"/>
  <c r="J638" i="9"/>
  <c r="L637" i="9"/>
  <c r="K637" i="9"/>
  <c r="J637" i="9"/>
  <c r="L636" i="9"/>
  <c r="K636" i="9"/>
  <c r="J636" i="9"/>
  <c r="L635" i="9"/>
  <c r="K635" i="9"/>
  <c r="J635" i="9"/>
  <c r="L632" i="9"/>
  <c r="K632" i="9"/>
  <c r="J632" i="9"/>
  <c r="L631" i="9"/>
  <c r="K631" i="9"/>
  <c r="J631" i="9"/>
  <c r="L630" i="9"/>
  <c r="K630" i="9"/>
  <c r="J630" i="9"/>
  <c r="L629" i="9"/>
  <c r="K629" i="9"/>
  <c r="J629" i="9"/>
  <c r="L628" i="9"/>
  <c r="K628" i="9"/>
  <c r="J628" i="9"/>
  <c r="L627" i="9"/>
  <c r="K627" i="9"/>
  <c r="J627" i="9"/>
  <c r="L626" i="9"/>
  <c r="K626" i="9"/>
  <c r="J626" i="9"/>
  <c r="L625" i="9"/>
  <c r="K625" i="9"/>
  <c r="J625" i="9"/>
  <c r="L624" i="9"/>
  <c r="K624" i="9"/>
  <c r="J624" i="9"/>
  <c r="L623" i="9"/>
  <c r="K623" i="9"/>
  <c r="J623" i="9"/>
  <c r="L622" i="9"/>
  <c r="K622" i="9"/>
  <c r="J622" i="9"/>
  <c r="L621" i="9"/>
  <c r="K621" i="9"/>
  <c r="J621" i="9"/>
  <c r="L620" i="9"/>
  <c r="K620" i="9"/>
  <c r="J620" i="9"/>
  <c r="L619" i="9"/>
  <c r="K619" i="9"/>
  <c r="J619" i="9"/>
  <c r="L618" i="9"/>
  <c r="K618" i="9"/>
  <c r="J618" i="9"/>
  <c r="L617" i="9"/>
  <c r="K617" i="9"/>
  <c r="J617" i="9"/>
  <c r="L616" i="9"/>
  <c r="K616" i="9"/>
  <c r="J616" i="9"/>
  <c r="L615" i="9"/>
  <c r="K615" i="9"/>
  <c r="J615" i="9"/>
  <c r="L614" i="9"/>
  <c r="K614" i="9"/>
  <c r="J614" i="9"/>
  <c r="L613" i="9"/>
  <c r="K613" i="9"/>
  <c r="J613" i="9"/>
  <c r="L612" i="9"/>
  <c r="K612" i="9"/>
  <c r="J612" i="9"/>
  <c r="L611" i="9"/>
  <c r="K611" i="9"/>
  <c r="J611" i="9"/>
  <c r="L610" i="9"/>
  <c r="K610" i="9"/>
  <c r="J610" i="9"/>
  <c r="L609" i="9"/>
  <c r="K609" i="9"/>
  <c r="J609" i="9"/>
  <c r="L608" i="9"/>
  <c r="K608" i="9"/>
  <c r="J608" i="9"/>
  <c r="L607" i="9"/>
  <c r="K607" i="9"/>
  <c r="J607" i="9"/>
  <c r="L606" i="9"/>
  <c r="K606" i="9"/>
  <c r="J606" i="9"/>
  <c r="L605" i="9"/>
  <c r="K605" i="9"/>
  <c r="J605" i="9"/>
  <c r="L604" i="9"/>
  <c r="K604" i="9"/>
  <c r="J604" i="9"/>
  <c r="L602" i="9"/>
  <c r="K602" i="9"/>
  <c r="J602" i="9"/>
  <c r="L601" i="9"/>
  <c r="K601" i="9"/>
  <c r="J601" i="9"/>
  <c r="L600" i="9"/>
  <c r="K600" i="9"/>
  <c r="J600" i="9"/>
  <c r="L599" i="9"/>
  <c r="K599" i="9"/>
  <c r="J599" i="9"/>
  <c r="L598" i="9"/>
  <c r="K598" i="9"/>
  <c r="J598" i="9"/>
  <c r="L597" i="9"/>
  <c r="K597" i="9"/>
  <c r="J597" i="9"/>
  <c r="L596" i="9"/>
  <c r="K596" i="9"/>
  <c r="J596" i="9"/>
  <c r="L595" i="9"/>
  <c r="K595" i="9"/>
  <c r="J595" i="9"/>
  <c r="L594" i="9"/>
  <c r="K594" i="9"/>
  <c r="J594" i="9"/>
  <c r="L593" i="9"/>
  <c r="K593" i="9"/>
  <c r="J593" i="9"/>
  <c r="L592" i="9"/>
  <c r="K592" i="9"/>
  <c r="J592" i="9"/>
  <c r="L591" i="9"/>
  <c r="K591" i="9"/>
  <c r="J591" i="9"/>
  <c r="L590" i="9"/>
  <c r="K590" i="9"/>
  <c r="J590" i="9"/>
  <c r="L589" i="9"/>
  <c r="K589" i="9"/>
  <c r="J589" i="9"/>
  <c r="L588" i="9"/>
  <c r="K588" i="9"/>
  <c r="J588" i="9"/>
  <c r="L587" i="9"/>
  <c r="K587" i="9"/>
  <c r="J587" i="9"/>
  <c r="L586" i="9"/>
  <c r="K586" i="9"/>
  <c r="J586" i="9"/>
  <c r="L585" i="9"/>
  <c r="K585" i="9"/>
  <c r="J585" i="9"/>
  <c r="L584" i="9"/>
  <c r="K584" i="9"/>
  <c r="J584" i="9"/>
  <c r="L583" i="9"/>
  <c r="K583" i="9"/>
  <c r="J583" i="9"/>
  <c r="L582" i="9"/>
  <c r="K582" i="9"/>
  <c r="J582" i="9"/>
  <c r="L581" i="9"/>
  <c r="K581" i="9"/>
  <c r="J581" i="9"/>
  <c r="L580" i="9"/>
  <c r="K580" i="9"/>
  <c r="J580" i="9"/>
  <c r="L579" i="9"/>
  <c r="K579" i="9"/>
  <c r="J579" i="9"/>
  <c r="L578" i="9"/>
  <c r="K578" i="9"/>
  <c r="J578" i="9"/>
  <c r="L577" i="9"/>
  <c r="K577" i="9"/>
  <c r="J577" i="9"/>
  <c r="L576" i="9"/>
  <c r="K576" i="9"/>
  <c r="J576" i="9"/>
  <c r="L575" i="9"/>
  <c r="K575" i="9"/>
  <c r="J575" i="9"/>
  <c r="L574" i="9"/>
  <c r="K574" i="9"/>
  <c r="J574" i="9"/>
  <c r="L573" i="9"/>
  <c r="K573" i="9"/>
  <c r="J573" i="9"/>
  <c r="L572" i="9"/>
  <c r="K572" i="9"/>
  <c r="J572" i="9"/>
  <c r="L571" i="9"/>
  <c r="K571" i="9"/>
  <c r="J571" i="9"/>
  <c r="L570" i="9"/>
  <c r="K570" i="9"/>
  <c r="J570" i="9"/>
  <c r="L568" i="9"/>
  <c r="K568" i="9"/>
  <c r="J568" i="9"/>
  <c r="L567" i="9"/>
  <c r="K567" i="9"/>
  <c r="J567" i="9"/>
  <c r="L566" i="9"/>
  <c r="K566" i="9"/>
  <c r="J566" i="9"/>
  <c r="L565" i="9"/>
  <c r="K565" i="9"/>
  <c r="J565" i="9"/>
  <c r="L564" i="9"/>
  <c r="K564" i="9"/>
  <c r="J564" i="9"/>
  <c r="L563" i="9"/>
  <c r="K563" i="9"/>
  <c r="J563" i="9"/>
  <c r="L562" i="9"/>
  <c r="K562" i="9"/>
  <c r="J562" i="9"/>
  <c r="L561" i="9"/>
  <c r="K561" i="9"/>
  <c r="J561" i="9"/>
  <c r="L560" i="9"/>
  <c r="K560" i="9"/>
  <c r="J560" i="9"/>
  <c r="L559" i="9"/>
  <c r="K559" i="9"/>
  <c r="J559" i="9"/>
  <c r="L558" i="9"/>
  <c r="K558" i="9"/>
  <c r="J558" i="9"/>
  <c r="L557" i="9"/>
  <c r="K557" i="9"/>
  <c r="J557" i="9"/>
  <c r="L556" i="9"/>
  <c r="K556" i="9"/>
  <c r="J556" i="9"/>
  <c r="L555" i="9"/>
  <c r="K555" i="9"/>
  <c r="J555" i="9"/>
  <c r="L554" i="9"/>
  <c r="K554" i="9"/>
  <c r="J554" i="9"/>
  <c r="L553" i="9"/>
  <c r="K553" i="9"/>
  <c r="J553" i="9"/>
  <c r="L552" i="9"/>
  <c r="K552" i="9"/>
  <c r="J552" i="9"/>
  <c r="L551" i="9"/>
  <c r="K551" i="9"/>
  <c r="J551" i="9"/>
  <c r="L550" i="9"/>
  <c r="K550" i="9"/>
  <c r="J550" i="9"/>
  <c r="L549" i="9"/>
  <c r="K549" i="9"/>
  <c r="J549" i="9"/>
  <c r="L548" i="9"/>
  <c r="K548" i="9"/>
  <c r="J548" i="9"/>
  <c r="L547" i="9"/>
  <c r="K547" i="9"/>
  <c r="J547" i="9"/>
  <c r="L546" i="9"/>
  <c r="K546" i="9"/>
  <c r="J546" i="9"/>
  <c r="L545" i="9"/>
  <c r="K545" i="9"/>
  <c r="J545" i="9"/>
  <c r="L544" i="9"/>
  <c r="K544" i="9"/>
  <c r="J544" i="9"/>
  <c r="L543" i="9"/>
  <c r="K543" i="9"/>
  <c r="J543" i="9"/>
  <c r="L542" i="9"/>
  <c r="K542" i="9"/>
  <c r="J542" i="9"/>
  <c r="L541" i="9"/>
  <c r="K541" i="9"/>
  <c r="J541" i="9"/>
  <c r="L540" i="9"/>
  <c r="K540" i="9"/>
  <c r="J540" i="9"/>
  <c r="L539" i="9"/>
  <c r="K539" i="9"/>
  <c r="J539" i="9"/>
  <c r="L538" i="9"/>
  <c r="K538" i="9"/>
  <c r="J538" i="9"/>
  <c r="L537" i="9"/>
  <c r="K537" i="9"/>
  <c r="J537" i="9"/>
  <c r="L536" i="9"/>
  <c r="K536" i="9"/>
  <c r="J536" i="9"/>
  <c r="L535" i="9"/>
  <c r="K535" i="9"/>
  <c r="J535" i="9"/>
  <c r="L534" i="9"/>
  <c r="K534" i="9"/>
  <c r="J534" i="9"/>
  <c r="L533" i="9"/>
  <c r="K533" i="9"/>
  <c r="J533" i="9"/>
  <c r="L532" i="9"/>
  <c r="K532" i="9"/>
  <c r="J532" i="9"/>
  <c r="L531" i="9"/>
  <c r="K531" i="9"/>
  <c r="J531" i="9"/>
  <c r="L530" i="9"/>
  <c r="K530" i="9"/>
  <c r="J530" i="9"/>
  <c r="L529" i="9"/>
  <c r="K529" i="9"/>
  <c r="J529" i="9"/>
  <c r="L528" i="9"/>
  <c r="K528" i="9"/>
  <c r="J528" i="9"/>
  <c r="L527" i="9"/>
  <c r="K527" i="9"/>
  <c r="J527" i="9"/>
  <c r="L526" i="9"/>
  <c r="K526" i="9"/>
  <c r="J526" i="9"/>
  <c r="L525" i="9"/>
  <c r="K525" i="9"/>
  <c r="J525" i="9"/>
  <c r="L524" i="9"/>
  <c r="K524" i="9"/>
  <c r="J524" i="9"/>
  <c r="L523" i="9"/>
  <c r="K523" i="9"/>
  <c r="J523" i="9"/>
  <c r="L522" i="9"/>
  <c r="K522" i="9"/>
  <c r="J522" i="9"/>
  <c r="L519" i="9"/>
  <c r="K519" i="9"/>
  <c r="J519" i="9"/>
  <c r="L518" i="9"/>
  <c r="K518" i="9"/>
  <c r="J518" i="9"/>
  <c r="L517" i="9"/>
  <c r="K517" i="9"/>
  <c r="J517" i="9"/>
  <c r="L516" i="9"/>
  <c r="K516" i="9"/>
  <c r="J516" i="9"/>
  <c r="L515" i="9"/>
  <c r="K515" i="9"/>
  <c r="J515" i="9"/>
  <c r="L513" i="9"/>
  <c r="K513" i="9"/>
  <c r="J513" i="9"/>
  <c r="L512" i="9"/>
  <c r="K512" i="9"/>
  <c r="J512" i="9"/>
  <c r="L511" i="9"/>
  <c r="K511" i="9"/>
  <c r="J511" i="9"/>
  <c r="L510" i="9"/>
  <c r="K510" i="9"/>
  <c r="J510" i="9"/>
  <c r="L509" i="9"/>
  <c r="K509" i="9"/>
  <c r="J509" i="9"/>
  <c r="L508" i="9"/>
  <c r="K508" i="9"/>
  <c r="J508" i="9"/>
  <c r="L507" i="9"/>
  <c r="K507" i="9"/>
  <c r="J507" i="9"/>
  <c r="L506" i="9"/>
  <c r="K506" i="9"/>
  <c r="J506" i="9"/>
  <c r="L505" i="9"/>
  <c r="K505" i="9"/>
  <c r="J505" i="9"/>
  <c r="L504" i="9"/>
  <c r="K504" i="9"/>
  <c r="J504" i="9"/>
  <c r="L503" i="9"/>
  <c r="K503" i="9"/>
  <c r="J503" i="9"/>
  <c r="L502" i="9"/>
  <c r="K502" i="9"/>
  <c r="J502" i="9"/>
  <c r="L501" i="9"/>
  <c r="K501" i="9"/>
  <c r="J501" i="9"/>
  <c r="L500" i="9"/>
  <c r="K500" i="9"/>
  <c r="J500" i="9"/>
  <c r="L499" i="9"/>
  <c r="K499" i="9"/>
  <c r="J499" i="9"/>
  <c r="L498" i="9"/>
  <c r="K498" i="9"/>
  <c r="J498" i="9"/>
  <c r="L497" i="9"/>
  <c r="K497" i="9"/>
  <c r="J497" i="9"/>
  <c r="L496" i="9"/>
  <c r="K496" i="9"/>
  <c r="J496" i="9"/>
  <c r="L495" i="9"/>
  <c r="K495" i="9"/>
  <c r="J495" i="9"/>
  <c r="L494" i="9"/>
  <c r="K494" i="9"/>
  <c r="J494" i="9"/>
  <c r="L493" i="9"/>
  <c r="K493" i="9"/>
  <c r="J493" i="9"/>
  <c r="L492" i="9"/>
  <c r="K492" i="9"/>
  <c r="J492" i="9"/>
  <c r="L491" i="9"/>
  <c r="K491" i="9"/>
  <c r="J491" i="9"/>
  <c r="L490" i="9"/>
  <c r="K490" i="9"/>
  <c r="J490" i="9"/>
  <c r="L488" i="9"/>
  <c r="K488" i="9"/>
  <c r="J488" i="9"/>
  <c r="L487" i="9"/>
  <c r="K487" i="9"/>
  <c r="J487" i="9"/>
  <c r="L486" i="9"/>
  <c r="K486" i="9"/>
  <c r="J486" i="9"/>
  <c r="L485" i="9"/>
  <c r="K485" i="9"/>
  <c r="J485" i="9"/>
  <c r="L484" i="9"/>
  <c r="K484" i="9"/>
  <c r="J484" i="9"/>
  <c r="L483" i="9"/>
  <c r="K483" i="9"/>
  <c r="J483" i="9"/>
  <c r="L482" i="9"/>
  <c r="K482" i="9"/>
  <c r="J482" i="9"/>
  <c r="L481" i="9"/>
  <c r="K481" i="9"/>
  <c r="J481" i="9"/>
  <c r="L480" i="9"/>
  <c r="K480" i="9"/>
  <c r="J480" i="9"/>
  <c r="L479" i="9"/>
  <c r="K479" i="9"/>
  <c r="J479" i="9"/>
  <c r="L478" i="9"/>
  <c r="K478" i="9"/>
  <c r="J478" i="9"/>
  <c r="L477" i="9"/>
  <c r="K477" i="9"/>
  <c r="J477" i="9"/>
  <c r="L476" i="9"/>
  <c r="K476" i="9"/>
  <c r="J476" i="9"/>
  <c r="L475" i="9"/>
  <c r="K475" i="9"/>
  <c r="J475" i="9"/>
  <c r="L474" i="9"/>
  <c r="K474" i="9"/>
  <c r="J474" i="9"/>
  <c r="L472" i="9"/>
  <c r="K472" i="9"/>
  <c r="J472" i="9"/>
  <c r="L471" i="9"/>
  <c r="K471" i="9"/>
  <c r="J471" i="9"/>
  <c r="L470" i="9"/>
  <c r="K470" i="9"/>
  <c r="J470" i="9"/>
  <c r="L469" i="9"/>
  <c r="K469" i="9"/>
  <c r="J469" i="9"/>
  <c r="L468" i="9"/>
  <c r="K468" i="9"/>
  <c r="J468" i="9"/>
  <c r="L467" i="9"/>
  <c r="K467" i="9"/>
  <c r="J467" i="9"/>
  <c r="L466" i="9"/>
  <c r="K466" i="9"/>
  <c r="J466" i="9"/>
  <c r="L465" i="9"/>
  <c r="K465" i="9"/>
  <c r="J465" i="9"/>
  <c r="L464" i="9"/>
  <c r="K464" i="9"/>
  <c r="J464" i="9"/>
  <c r="L463" i="9"/>
  <c r="K463" i="9"/>
  <c r="J463" i="9"/>
  <c r="L462" i="9"/>
  <c r="K462" i="9"/>
  <c r="J462" i="9"/>
  <c r="L461" i="9"/>
  <c r="K461" i="9"/>
  <c r="J461" i="9"/>
  <c r="L460" i="9"/>
  <c r="K460" i="9"/>
  <c r="J460" i="9"/>
  <c r="L459" i="9"/>
  <c r="K459" i="9"/>
  <c r="J459" i="9"/>
  <c r="L458" i="9"/>
  <c r="K458" i="9"/>
  <c r="J458" i="9"/>
  <c r="L457" i="9"/>
  <c r="K457" i="9"/>
  <c r="J457" i="9"/>
  <c r="L456" i="9"/>
  <c r="K456" i="9"/>
  <c r="J456" i="9"/>
  <c r="L455" i="9"/>
  <c r="K455" i="9"/>
  <c r="J455" i="9"/>
  <c r="L453" i="9"/>
  <c r="K453" i="9"/>
  <c r="J453" i="9"/>
  <c r="L452" i="9"/>
  <c r="K452" i="9"/>
  <c r="J452" i="9"/>
  <c r="L451" i="9"/>
  <c r="K451" i="9"/>
  <c r="J451" i="9"/>
  <c r="L450" i="9"/>
  <c r="K450" i="9"/>
  <c r="J450" i="9"/>
  <c r="L449" i="9"/>
  <c r="K449" i="9"/>
  <c r="J449" i="9"/>
  <c r="L448" i="9"/>
  <c r="K448" i="9"/>
  <c r="J448" i="9"/>
  <c r="L447" i="9"/>
  <c r="K447" i="9"/>
  <c r="J447" i="9"/>
  <c r="L446" i="9"/>
  <c r="K446" i="9"/>
  <c r="J446" i="9"/>
  <c r="L445" i="9"/>
  <c r="K445" i="9"/>
  <c r="J445" i="9"/>
  <c r="L444" i="9"/>
  <c r="K444" i="9"/>
  <c r="J444" i="9"/>
  <c r="L443" i="9"/>
  <c r="K443" i="9"/>
  <c r="J443" i="9"/>
  <c r="L442" i="9"/>
  <c r="K442" i="9"/>
  <c r="J442" i="9"/>
  <c r="L441" i="9"/>
  <c r="K441" i="9"/>
  <c r="J441" i="9"/>
  <c r="L440" i="9"/>
  <c r="K440" i="9"/>
  <c r="J440" i="9"/>
  <c r="L439" i="9"/>
  <c r="K439" i="9"/>
  <c r="J439" i="9"/>
  <c r="L438" i="9"/>
  <c r="K438" i="9"/>
  <c r="J438" i="9"/>
  <c r="L436" i="9"/>
  <c r="K436" i="9"/>
  <c r="J436" i="9"/>
  <c r="L435" i="9"/>
  <c r="K435" i="9"/>
  <c r="J435" i="9"/>
  <c r="L434" i="9"/>
  <c r="K434" i="9"/>
  <c r="J434" i="9"/>
  <c r="L433" i="9"/>
  <c r="K433" i="9"/>
  <c r="J433" i="9"/>
  <c r="L432" i="9"/>
  <c r="K432" i="9"/>
  <c r="J432" i="9"/>
  <c r="L431" i="9"/>
  <c r="K431" i="9"/>
  <c r="J431" i="9"/>
  <c r="L430" i="9"/>
  <c r="K430" i="9"/>
  <c r="J430" i="9"/>
  <c r="L429" i="9"/>
  <c r="K429" i="9"/>
  <c r="J429" i="9"/>
  <c r="L428" i="9"/>
  <c r="K428" i="9"/>
  <c r="J428" i="9"/>
  <c r="L427" i="9"/>
  <c r="K427" i="9"/>
  <c r="J427" i="9"/>
  <c r="L426" i="9"/>
  <c r="K426" i="9"/>
  <c r="J426" i="9"/>
  <c r="L425" i="9"/>
  <c r="K425" i="9"/>
  <c r="J425" i="9"/>
  <c r="L424" i="9"/>
  <c r="K424" i="9"/>
  <c r="J424" i="9"/>
  <c r="L423" i="9"/>
  <c r="K423" i="9"/>
  <c r="J423" i="9"/>
  <c r="L422" i="9"/>
  <c r="K422" i="9"/>
  <c r="J422" i="9"/>
  <c r="L421" i="9"/>
  <c r="K421" i="9"/>
  <c r="J421" i="9"/>
  <c r="L420" i="9"/>
  <c r="K420" i="9"/>
  <c r="J420" i="9"/>
  <c r="L419" i="9"/>
  <c r="K419" i="9"/>
  <c r="J419" i="9"/>
  <c r="L418" i="9"/>
  <c r="K418" i="9"/>
  <c r="J418" i="9"/>
  <c r="L417" i="9"/>
  <c r="K417" i="9"/>
  <c r="J417" i="9"/>
  <c r="L416" i="9"/>
  <c r="K416" i="9"/>
  <c r="J416" i="9"/>
  <c r="L415" i="9"/>
  <c r="K415" i="9"/>
  <c r="J415" i="9"/>
  <c r="L413" i="9"/>
  <c r="K413" i="9"/>
  <c r="J413" i="9"/>
  <c r="L412" i="9"/>
  <c r="K412" i="9"/>
  <c r="J412" i="9"/>
  <c r="L411" i="9"/>
  <c r="K411" i="9"/>
  <c r="J411" i="9"/>
  <c r="L410" i="9"/>
  <c r="K410" i="9"/>
  <c r="J410" i="9"/>
  <c r="L409" i="9"/>
  <c r="K409" i="9"/>
  <c r="J409" i="9"/>
  <c r="L408" i="9"/>
  <c r="K408" i="9"/>
  <c r="J408" i="9"/>
  <c r="L407" i="9"/>
  <c r="K407" i="9"/>
  <c r="J407" i="9"/>
  <c r="L406" i="9"/>
  <c r="K406" i="9"/>
  <c r="J406" i="9"/>
  <c r="L405" i="9"/>
  <c r="K405" i="9"/>
  <c r="J405" i="9"/>
  <c r="L404" i="9"/>
  <c r="K404" i="9"/>
  <c r="J404" i="9"/>
  <c r="L403" i="9"/>
  <c r="K403" i="9"/>
  <c r="J403" i="9"/>
  <c r="L402" i="9"/>
  <c r="K402" i="9"/>
  <c r="J402" i="9"/>
  <c r="L401" i="9"/>
  <c r="K401" i="9"/>
  <c r="J401" i="9"/>
  <c r="L400" i="9"/>
  <c r="K400" i="9"/>
  <c r="J400" i="9"/>
  <c r="L399" i="9"/>
  <c r="K399" i="9"/>
  <c r="J399" i="9"/>
  <c r="L398" i="9"/>
  <c r="K398" i="9"/>
  <c r="J398" i="9"/>
  <c r="L396" i="9"/>
  <c r="K396" i="9"/>
  <c r="J396" i="9"/>
  <c r="L395" i="9"/>
  <c r="K395" i="9"/>
  <c r="J395" i="9"/>
  <c r="L394" i="9"/>
  <c r="K394" i="9"/>
  <c r="J394" i="9"/>
  <c r="L393" i="9"/>
  <c r="K393" i="9"/>
  <c r="J393" i="9"/>
  <c r="L392" i="9"/>
  <c r="K392" i="9"/>
  <c r="J392" i="9"/>
  <c r="L391" i="9"/>
  <c r="K391" i="9"/>
  <c r="J391" i="9"/>
  <c r="L390" i="9"/>
  <c r="K390" i="9"/>
  <c r="J390" i="9"/>
  <c r="L389" i="9"/>
  <c r="K389" i="9"/>
  <c r="J389" i="9"/>
  <c r="L388" i="9"/>
  <c r="K388" i="9"/>
  <c r="J388" i="9"/>
  <c r="L387" i="9"/>
  <c r="K387" i="9"/>
  <c r="J387" i="9"/>
  <c r="L386" i="9"/>
  <c r="K386" i="9"/>
  <c r="J386" i="9"/>
  <c r="L385" i="9"/>
  <c r="K385" i="9"/>
  <c r="J385" i="9"/>
  <c r="L384" i="9"/>
  <c r="K384" i="9"/>
  <c r="J384" i="9"/>
  <c r="L383" i="9"/>
  <c r="K383" i="9"/>
  <c r="J383" i="9"/>
  <c r="L381" i="9"/>
  <c r="K381" i="9"/>
  <c r="J381" i="9"/>
  <c r="L380" i="9"/>
  <c r="K380" i="9"/>
  <c r="J380" i="9"/>
  <c r="L379" i="9"/>
  <c r="K379" i="9"/>
  <c r="J379" i="9"/>
  <c r="L378" i="9"/>
  <c r="K378" i="9"/>
  <c r="J378" i="9"/>
  <c r="L377" i="9"/>
  <c r="K377" i="9"/>
  <c r="J377" i="9"/>
  <c r="L376" i="9"/>
  <c r="K376" i="9"/>
  <c r="J376" i="9"/>
  <c r="L375" i="9"/>
  <c r="K375" i="9"/>
  <c r="J375" i="9"/>
  <c r="L374" i="9"/>
  <c r="K374" i="9"/>
  <c r="J374" i="9"/>
  <c r="L373" i="9"/>
  <c r="K373" i="9"/>
  <c r="J373" i="9"/>
  <c r="L372" i="9"/>
  <c r="K372" i="9"/>
  <c r="J372" i="9"/>
  <c r="L371" i="9"/>
  <c r="K371" i="9"/>
  <c r="J371" i="9"/>
  <c r="L370" i="9"/>
  <c r="K370" i="9"/>
  <c r="J370" i="9"/>
  <c r="L369" i="9"/>
  <c r="K369" i="9"/>
  <c r="J369" i="9"/>
  <c r="L368" i="9"/>
  <c r="K368" i="9"/>
  <c r="J368" i="9"/>
  <c r="L367" i="9"/>
  <c r="K367" i="9"/>
  <c r="J367" i="9"/>
  <c r="L366" i="9"/>
  <c r="K366" i="9"/>
  <c r="J366" i="9"/>
  <c r="L365" i="9"/>
  <c r="K365" i="9"/>
  <c r="J365" i="9"/>
  <c r="L364" i="9"/>
  <c r="K364" i="9"/>
  <c r="J364" i="9"/>
  <c r="L363" i="9"/>
  <c r="K363" i="9"/>
  <c r="J363" i="9"/>
  <c r="L361" i="9"/>
  <c r="K361" i="9"/>
  <c r="J361" i="9"/>
  <c r="L360" i="9"/>
  <c r="K360" i="9"/>
  <c r="J360" i="9"/>
  <c r="L359" i="9"/>
  <c r="K359" i="9"/>
  <c r="J359" i="9"/>
  <c r="L358" i="9"/>
  <c r="K358" i="9"/>
  <c r="J358" i="9"/>
  <c r="L357" i="9"/>
  <c r="K357" i="9"/>
  <c r="J357" i="9"/>
  <c r="L356" i="9"/>
  <c r="K356" i="9"/>
  <c r="J356" i="9"/>
  <c r="L355" i="9"/>
  <c r="K355" i="9"/>
  <c r="J355" i="9"/>
  <c r="L354" i="9"/>
  <c r="K354" i="9"/>
  <c r="J354" i="9"/>
  <c r="L353" i="9"/>
  <c r="K353" i="9"/>
  <c r="J353" i="9"/>
  <c r="L352" i="9"/>
  <c r="K352" i="9"/>
  <c r="J352" i="9"/>
  <c r="L351" i="9"/>
  <c r="K351" i="9"/>
  <c r="J351" i="9"/>
  <c r="L350" i="9"/>
  <c r="K350" i="9"/>
  <c r="J350" i="9"/>
  <c r="L349" i="9"/>
  <c r="K349" i="9"/>
  <c r="J349" i="9"/>
  <c r="L347" i="9"/>
  <c r="K347" i="9"/>
  <c r="J347" i="9"/>
  <c r="L346" i="9"/>
  <c r="K346" i="9"/>
  <c r="J346" i="9"/>
  <c r="L345" i="9"/>
  <c r="K345" i="9"/>
  <c r="J345" i="9"/>
  <c r="L344" i="9"/>
  <c r="K344" i="9"/>
  <c r="J344" i="9"/>
  <c r="L343" i="9"/>
  <c r="K343" i="9"/>
  <c r="J343" i="9"/>
  <c r="L342" i="9"/>
  <c r="K342" i="9"/>
  <c r="J342" i="9"/>
  <c r="L341" i="9"/>
  <c r="K341" i="9"/>
  <c r="J341" i="9"/>
  <c r="L340" i="9"/>
  <c r="K340" i="9"/>
  <c r="J340" i="9"/>
  <c r="L339" i="9"/>
  <c r="K339" i="9"/>
  <c r="J339" i="9"/>
  <c r="L338" i="9"/>
  <c r="K338" i="9"/>
  <c r="J338" i="9"/>
  <c r="L337" i="9"/>
  <c r="K337" i="9"/>
  <c r="J337" i="9"/>
  <c r="L336" i="9"/>
  <c r="K336" i="9"/>
  <c r="J336" i="9"/>
  <c r="L332" i="9"/>
  <c r="K332" i="9"/>
  <c r="J332" i="9"/>
  <c r="L331" i="9"/>
  <c r="K331" i="9"/>
  <c r="J331" i="9"/>
  <c r="L330" i="9"/>
  <c r="K330" i="9"/>
  <c r="J330" i="9"/>
  <c r="L329" i="9"/>
  <c r="K329" i="9"/>
  <c r="J329" i="9"/>
  <c r="L328" i="9"/>
  <c r="K328" i="9"/>
  <c r="J328" i="9"/>
  <c r="L327" i="9"/>
  <c r="K327" i="9"/>
  <c r="J327" i="9"/>
  <c r="L326" i="9"/>
  <c r="K326" i="9"/>
  <c r="J326" i="9"/>
  <c r="L325" i="9"/>
  <c r="K325" i="9"/>
  <c r="J325" i="9"/>
  <c r="L324" i="9"/>
  <c r="K324" i="9"/>
  <c r="J324" i="9"/>
  <c r="L321" i="9"/>
  <c r="K321" i="9"/>
  <c r="J321" i="9"/>
  <c r="L320" i="9"/>
  <c r="K320" i="9"/>
  <c r="J320" i="9"/>
  <c r="L319" i="9"/>
  <c r="K319" i="9"/>
  <c r="J319" i="9"/>
  <c r="L317" i="9"/>
  <c r="K317" i="9"/>
  <c r="J317" i="9"/>
  <c r="L316" i="9"/>
  <c r="K316" i="9"/>
  <c r="J316" i="9"/>
  <c r="L315" i="9"/>
  <c r="K315" i="9"/>
  <c r="J315" i="9"/>
  <c r="L314" i="9"/>
  <c r="K314" i="9"/>
  <c r="J314" i="9"/>
  <c r="L313" i="9"/>
  <c r="K313" i="9"/>
  <c r="J313" i="9"/>
  <c r="L312" i="9"/>
  <c r="K312" i="9"/>
  <c r="J312" i="9"/>
  <c r="L311" i="9"/>
  <c r="K311" i="9"/>
  <c r="J311" i="9"/>
  <c r="L310" i="9"/>
  <c r="K310" i="9"/>
  <c r="J310" i="9"/>
  <c r="L309" i="9"/>
  <c r="K309" i="9"/>
  <c r="J309" i="9"/>
  <c r="L308" i="9"/>
  <c r="K308" i="9"/>
  <c r="J308" i="9"/>
  <c r="L307" i="9"/>
  <c r="K307" i="9"/>
  <c r="J307" i="9"/>
  <c r="L306" i="9"/>
  <c r="K306" i="9"/>
  <c r="J306" i="9"/>
  <c r="L305" i="9"/>
  <c r="K305" i="9"/>
  <c r="J305" i="9"/>
  <c r="L304" i="9"/>
  <c r="K304" i="9"/>
  <c r="J304" i="9"/>
  <c r="L303" i="9"/>
  <c r="K303" i="9"/>
  <c r="J303" i="9"/>
  <c r="L302" i="9"/>
  <c r="K302" i="9"/>
  <c r="J302" i="9"/>
  <c r="L301" i="9"/>
  <c r="K301" i="9"/>
  <c r="J301" i="9"/>
  <c r="L300" i="9"/>
  <c r="K300" i="9"/>
  <c r="J300" i="9"/>
  <c r="L299" i="9"/>
  <c r="K299" i="9"/>
  <c r="J299" i="9"/>
  <c r="L298" i="9"/>
  <c r="K298" i="9"/>
  <c r="J298" i="9"/>
  <c r="L297" i="9"/>
  <c r="K297" i="9"/>
  <c r="J297" i="9"/>
  <c r="L296" i="9"/>
  <c r="K296" i="9"/>
  <c r="J296" i="9"/>
  <c r="L295" i="9"/>
  <c r="K295" i="9"/>
  <c r="J295" i="9"/>
  <c r="L294" i="9"/>
  <c r="K294" i="9"/>
  <c r="J294" i="9"/>
  <c r="L293" i="9"/>
  <c r="K293" i="9"/>
  <c r="J293" i="9"/>
  <c r="L292" i="9"/>
  <c r="K292" i="9"/>
  <c r="J292" i="9"/>
  <c r="L291" i="9"/>
  <c r="K291" i="9"/>
  <c r="J291" i="9"/>
  <c r="L290" i="9"/>
  <c r="K290" i="9"/>
  <c r="J290" i="9"/>
  <c r="L289" i="9"/>
  <c r="K289" i="9"/>
  <c r="J289" i="9"/>
  <c r="L288" i="9"/>
  <c r="K288" i="9"/>
  <c r="J288" i="9"/>
  <c r="L287" i="9"/>
  <c r="K287" i="9"/>
  <c r="J287" i="9"/>
  <c r="L286" i="9"/>
  <c r="K286" i="9"/>
  <c r="J286" i="9"/>
  <c r="L285" i="9"/>
  <c r="K285" i="9"/>
  <c r="J285" i="9"/>
  <c r="L284" i="9"/>
  <c r="K284" i="9"/>
  <c r="J284" i="9"/>
  <c r="L283" i="9"/>
  <c r="K283" i="9"/>
  <c r="J283" i="9"/>
  <c r="L282" i="9"/>
  <c r="K282" i="9"/>
  <c r="J282" i="9"/>
  <c r="L281" i="9"/>
  <c r="K281" i="9"/>
  <c r="J281" i="9"/>
  <c r="L280" i="9"/>
  <c r="K280" i="9"/>
  <c r="J280" i="9"/>
  <c r="L279" i="9"/>
  <c r="K279" i="9"/>
  <c r="J279" i="9"/>
  <c r="L278" i="9"/>
  <c r="K278" i="9"/>
  <c r="J278" i="9"/>
  <c r="L277" i="9"/>
  <c r="K277" i="9"/>
  <c r="J277" i="9"/>
  <c r="L275" i="9"/>
  <c r="K275" i="9"/>
  <c r="J275" i="9"/>
  <c r="L274" i="9"/>
  <c r="K274" i="9"/>
  <c r="J274" i="9"/>
  <c r="L272" i="9"/>
  <c r="K272" i="9"/>
  <c r="J272" i="9"/>
  <c r="L271" i="9"/>
  <c r="K271" i="9"/>
  <c r="J271" i="9"/>
  <c r="L270" i="9"/>
  <c r="K270" i="9"/>
  <c r="J270" i="9"/>
  <c r="L269" i="9"/>
  <c r="K269" i="9"/>
  <c r="J269" i="9"/>
  <c r="L268" i="9"/>
  <c r="K268" i="9"/>
  <c r="J268" i="9"/>
  <c r="L267" i="9"/>
  <c r="K267" i="9"/>
  <c r="J267" i="9"/>
  <c r="L266" i="9"/>
  <c r="K266" i="9"/>
  <c r="J266" i="9"/>
  <c r="L265" i="9"/>
  <c r="K265" i="9"/>
  <c r="J265" i="9"/>
  <c r="L264" i="9"/>
  <c r="K264" i="9"/>
  <c r="J264" i="9"/>
  <c r="L263" i="9"/>
  <c r="K263" i="9"/>
  <c r="J263" i="9"/>
  <c r="L261" i="9"/>
  <c r="K261" i="9"/>
  <c r="J261" i="9"/>
  <c r="L260" i="9"/>
  <c r="K260" i="9"/>
  <c r="J260" i="9"/>
  <c r="L259" i="9"/>
  <c r="K259" i="9"/>
  <c r="J259" i="9"/>
  <c r="L258" i="9"/>
  <c r="K258" i="9"/>
  <c r="J258" i="9"/>
  <c r="L257" i="9"/>
  <c r="K257" i="9"/>
  <c r="J257" i="9"/>
  <c r="L256" i="9"/>
  <c r="K256" i="9"/>
  <c r="J256" i="9"/>
  <c r="L255" i="9"/>
  <c r="K255" i="9"/>
  <c r="J255" i="9"/>
  <c r="L254" i="9"/>
  <c r="K254" i="9"/>
  <c r="J254" i="9"/>
  <c r="L253" i="9"/>
  <c r="K253" i="9"/>
  <c r="J253" i="9"/>
  <c r="L252" i="9"/>
  <c r="K252" i="9"/>
  <c r="J252" i="9"/>
  <c r="L251" i="9"/>
  <c r="K251" i="9"/>
  <c r="J251" i="9"/>
  <c r="L250" i="9"/>
  <c r="K250" i="9"/>
  <c r="J250" i="9"/>
  <c r="L249" i="9"/>
  <c r="K249" i="9"/>
  <c r="J249" i="9"/>
  <c r="L247" i="9"/>
  <c r="K247" i="9"/>
  <c r="J247" i="9"/>
  <c r="L246" i="9"/>
  <c r="K246" i="9"/>
  <c r="J246" i="9"/>
  <c r="L245" i="9"/>
  <c r="K245" i="9"/>
  <c r="J245" i="9"/>
  <c r="L244" i="9"/>
  <c r="K244" i="9"/>
  <c r="J244" i="9"/>
  <c r="L243" i="9"/>
  <c r="K243" i="9"/>
  <c r="J243" i="9"/>
  <c r="L242" i="9"/>
  <c r="K242" i="9"/>
  <c r="J242" i="9"/>
  <c r="L241" i="9"/>
  <c r="K241" i="9"/>
  <c r="J241" i="9"/>
  <c r="L240" i="9"/>
  <c r="K240" i="9"/>
  <c r="J240" i="9"/>
  <c r="L238" i="9"/>
  <c r="K238" i="9"/>
  <c r="J238" i="9"/>
  <c r="L237" i="9"/>
  <c r="K237" i="9"/>
  <c r="J237" i="9"/>
  <c r="L236" i="9"/>
  <c r="K236" i="9"/>
  <c r="J236" i="9"/>
  <c r="L234" i="9"/>
  <c r="K234" i="9"/>
  <c r="J234" i="9"/>
  <c r="L233" i="9"/>
  <c r="K233" i="9"/>
  <c r="J233" i="9"/>
  <c r="L232" i="9"/>
  <c r="K232" i="9"/>
  <c r="J232" i="9"/>
  <c r="L231" i="9"/>
  <c r="K231" i="9"/>
  <c r="J231" i="9"/>
  <c r="L230" i="9"/>
  <c r="K230" i="9"/>
  <c r="J230" i="9"/>
  <c r="L229" i="9"/>
  <c r="K229" i="9"/>
  <c r="J229" i="9"/>
  <c r="L228" i="9"/>
  <c r="K228" i="9"/>
  <c r="J228" i="9"/>
  <c r="L227" i="9"/>
  <c r="K227" i="9"/>
  <c r="J227" i="9"/>
  <c r="L226" i="9"/>
  <c r="K226" i="9"/>
  <c r="J226" i="9"/>
  <c r="L225" i="9"/>
  <c r="K225" i="9"/>
  <c r="J225" i="9"/>
  <c r="L224" i="9"/>
  <c r="K224" i="9"/>
  <c r="J224" i="9"/>
  <c r="L223" i="9"/>
  <c r="K223" i="9"/>
  <c r="J223" i="9"/>
  <c r="L222" i="9"/>
  <c r="K222" i="9"/>
  <c r="J222" i="9"/>
  <c r="L221" i="9"/>
  <c r="K221" i="9"/>
  <c r="J221" i="9"/>
  <c r="L220" i="9"/>
  <c r="K220" i="9"/>
  <c r="J220" i="9"/>
  <c r="L219" i="9"/>
  <c r="K219" i="9"/>
  <c r="J219" i="9"/>
  <c r="L218" i="9"/>
  <c r="K218" i="9"/>
  <c r="J218" i="9"/>
  <c r="L217" i="9"/>
  <c r="K217" i="9"/>
  <c r="J217" i="9"/>
  <c r="L216" i="9"/>
  <c r="K216" i="9"/>
  <c r="J216" i="9"/>
  <c r="L215" i="9"/>
  <c r="K215" i="9"/>
  <c r="J215" i="9"/>
  <c r="L213" i="9"/>
  <c r="K213" i="9"/>
  <c r="J213" i="9"/>
  <c r="L212" i="9"/>
  <c r="K212" i="9"/>
  <c r="J212" i="9"/>
  <c r="L211" i="9"/>
  <c r="K211" i="9"/>
  <c r="J211" i="9"/>
  <c r="L210" i="9"/>
  <c r="K210" i="9"/>
  <c r="J210" i="9"/>
  <c r="L209" i="9"/>
  <c r="K209" i="9"/>
  <c r="J209" i="9"/>
  <c r="L208" i="9"/>
  <c r="K208" i="9"/>
  <c r="J208" i="9"/>
  <c r="L207" i="9"/>
  <c r="K207" i="9"/>
  <c r="J207" i="9"/>
  <c r="L206" i="9"/>
  <c r="K206" i="9"/>
  <c r="J206" i="9"/>
  <c r="L205" i="9"/>
  <c r="K205" i="9"/>
  <c r="J205" i="9"/>
  <c r="L204" i="9"/>
  <c r="K204" i="9"/>
  <c r="J204" i="9"/>
  <c r="L203" i="9"/>
  <c r="K203" i="9"/>
  <c r="J203" i="9"/>
  <c r="L202" i="9"/>
  <c r="K202" i="9"/>
  <c r="J202" i="9"/>
  <c r="L201" i="9"/>
  <c r="K201" i="9"/>
  <c r="J201" i="9"/>
  <c r="L200" i="9"/>
  <c r="K200" i="9"/>
  <c r="J200" i="9"/>
  <c r="L199" i="9"/>
  <c r="K199" i="9"/>
  <c r="J199" i="9"/>
  <c r="L198" i="9"/>
  <c r="K198" i="9"/>
  <c r="J198" i="9"/>
  <c r="L196" i="9"/>
  <c r="K196" i="9"/>
  <c r="J196" i="9"/>
  <c r="L195" i="9"/>
  <c r="K195" i="9"/>
  <c r="J195" i="9"/>
  <c r="L194" i="9"/>
  <c r="K194" i="9"/>
  <c r="J194" i="9"/>
  <c r="L193" i="9"/>
  <c r="K193" i="9"/>
  <c r="J193" i="9"/>
  <c r="L192" i="9"/>
  <c r="K192" i="9"/>
  <c r="J192" i="9"/>
  <c r="L191" i="9"/>
  <c r="K191" i="9"/>
  <c r="J191" i="9"/>
  <c r="L190" i="9"/>
  <c r="K190" i="9"/>
  <c r="J190" i="9"/>
  <c r="L189" i="9"/>
  <c r="K189" i="9"/>
  <c r="J189" i="9"/>
  <c r="L188" i="9"/>
  <c r="K188" i="9"/>
  <c r="J188" i="9"/>
  <c r="L187" i="9"/>
  <c r="K187" i="9"/>
  <c r="J187" i="9"/>
  <c r="L186" i="9"/>
  <c r="K186" i="9"/>
  <c r="J186" i="9"/>
  <c r="L184" i="9"/>
  <c r="K184" i="9"/>
  <c r="J184" i="9"/>
  <c r="L183" i="9"/>
  <c r="K183" i="9"/>
  <c r="J183" i="9"/>
  <c r="L182" i="9"/>
  <c r="K182" i="9"/>
  <c r="J182" i="9"/>
  <c r="L181" i="9"/>
  <c r="K181" i="9"/>
  <c r="J181" i="9"/>
  <c r="L180" i="9"/>
  <c r="K180" i="9"/>
  <c r="J180" i="9"/>
  <c r="L179" i="9"/>
  <c r="K179" i="9"/>
  <c r="J179" i="9"/>
  <c r="L178" i="9"/>
  <c r="K178" i="9"/>
  <c r="J178" i="9"/>
  <c r="L177" i="9"/>
  <c r="K177" i="9"/>
  <c r="J177" i="9"/>
  <c r="L175" i="9"/>
  <c r="K175" i="9"/>
  <c r="J175" i="9"/>
  <c r="L174" i="9"/>
  <c r="K174" i="9"/>
  <c r="J174" i="9"/>
  <c r="L172" i="9"/>
  <c r="K172" i="9"/>
  <c r="J172" i="9"/>
  <c r="L171" i="9"/>
  <c r="K171" i="9"/>
  <c r="J171" i="9"/>
  <c r="L170" i="9"/>
  <c r="K170" i="9"/>
  <c r="J170" i="9"/>
  <c r="L169" i="9"/>
  <c r="K169" i="9"/>
  <c r="J169" i="9"/>
  <c r="L168" i="9"/>
  <c r="K168" i="9"/>
  <c r="J168" i="9"/>
  <c r="L167" i="9"/>
  <c r="K167" i="9"/>
  <c r="J167" i="9"/>
  <c r="L166" i="9"/>
  <c r="K166" i="9"/>
  <c r="J166" i="9"/>
  <c r="L165" i="9"/>
  <c r="K165" i="9"/>
  <c r="J165" i="9"/>
  <c r="L164" i="9"/>
  <c r="K164" i="9"/>
  <c r="J164" i="9"/>
  <c r="L163" i="9"/>
  <c r="K163" i="9"/>
  <c r="J163" i="9"/>
  <c r="L162" i="9"/>
  <c r="K162" i="9"/>
  <c r="J162" i="9"/>
  <c r="L161" i="9"/>
  <c r="K161" i="9"/>
  <c r="J161" i="9"/>
  <c r="L160" i="9"/>
  <c r="K160" i="9"/>
  <c r="J160" i="9"/>
  <c r="L158" i="9"/>
  <c r="K158" i="9"/>
  <c r="J158" i="9"/>
  <c r="L157" i="9"/>
  <c r="K157" i="9"/>
  <c r="J157" i="9"/>
  <c r="L156" i="9"/>
  <c r="K156" i="9"/>
  <c r="J156" i="9"/>
  <c r="L155" i="9"/>
  <c r="K155" i="9"/>
  <c r="J155" i="9"/>
  <c r="L153" i="9"/>
  <c r="K153" i="9"/>
  <c r="J153" i="9"/>
  <c r="L152" i="9"/>
  <c r="K152" i="9"/>
  <c r="J152" i="9"/>
  <c r="L151" i="9"/>
  <c r="K151" i="9"/>
  <c r="J151" i="9"/>
  <c r="L150" i="9"/>
  <c r="K150" i="9"/>
  <c r="J150" i="9"/>
  <c r="L149" i="9"/>
  <c r="K149" i="9"/>
  <c r="J149" i="9"/>
  <c r="L148" i="9"/>
  <c r="K148" i="9"/>
  <c r="J148" i="9"/>
  <c r="L147" i="9"/>
  <c r="K147" i="9"/>
  <c r="J147" i="9"/>
  <c r="L146" i="9"/>
  <c r="K146" i="9"/>
  <c r="J146" i="9"/>
  <c r="L144" i="9"/>
  <c r="K144" i="9"/>
  <c r="J144" i="9"/>
  <c r="L143" i="9"/>
  <c r="K143" i="9"/>
  <c r="J143" i="9"/>
  <c r="L142" i="9"/>
  <c r="K142" i="9"/>
  <c r="J142" i="9"/>
  <c r="L141" i="9"/>
  <c r="K141" i="9"/>
  <c r="J141" i="9"/>
  <c r="L140" i="9"/>
  <c r="K140" i="9"/>
  <c r="J140" i="9"/>
  <c r="L139" i="9"/>
  <c r="K139" i="9"/>
  <c r="J139" i="9"/>
  <c r="L138" i="9"/>
  <c r="K138" i="9"/>
  <c r="J138" i="9"/>
  <c r="L137" i="9"/>
  <c r="K137" i="9"/>
  <c r="J137" i="9"/>
  <c r="L136" i="9"/>
  <c r="K136" i="9"/>
  <c r="J136" i="9"/>
  <c r="L135" i="9"/>
  <c r="K135" i="9"/>
  <c r="J135" i="9"/>
  <c r="L134" i="9"/>
  <c r="K134" i="9"/>
  <c r="J134" i="9"/>
  <c r="L133" i="9"/>
  <c r="K133" i="9"/>
  <c r="J133" i="9"/>
  <c r="L132" i="9"/>
  <c r="K132" i="9"/>
  <c r="J132" i="9"/>
  <c r="L131" i="9"/>
  <c r="K131" i="9"/>
  <c r="J131" i="9"/>
  <c r="L130" i="9"/>
  <c r="K130" i="9"/>
  <c r="J130" i="9"/>
  <c r="L129" i="9"/>
  <c r="K129" i="9"/>
  <c r="J129" i="9"/>
  <c r="L128" i="9"/>
  <c r="K128" i="9"/>
  <c r="J128" i="9"/>
  <c r="L127" i="9"/>
  <c r="K127" i="9"/>
  <c r="J127" i="9"/>
  <c r="L126" i="9"/>
  <c r="K126" i="9"/>
  <c r="J126" i="9"/>
  <c r="L125" i="9"/>
  <c r="K125" i="9"/>
  <c r="J125" i="9"/>
  <c r="L124" i="9"/>
  <c r="K124" i="9"/>
  <c r="J124" i="9"/>
  <c r="L123" i="9"/>
  <c r="K123" i="9"/>
  <c r="J123" i="9"/>
  <c r="L122" i="9"/>
  <c r="K122" i="9"/>
  <c r="J122" i="9"/>
  <c r="L121" i="9"/>
  <c r="K121" i="9"/>
  <c r="J121" i="9"/>
  <c r="L120" i="9"/>
  <c r="K120" i="9"/>
  <c r="J120" i="9"/>
  <c r="L119" i="9"/>
  <c r="K119" i="9"/>
  <c r="J119" i="9"/>
  <c r="L118" i="9"/>
  <c r="K118" i="9"/>
  <c r="J118" i="9"/>
  <c r="L117" i="9"/>
  <c r="K117" i="9"/>
  <c r="J117" i="9"/>
  <c r="L116" i="9"/>
  <c r="K116" i="9"/>
  <c r="J116" i="9"/>
  <c r="L115" i="9"/>
  <c r="K115" i="9"/>
  <c r="J115" i="9"/>
  <c r="L114" i="9"/>
  <c r="K114" i="9"/>
  <c r="J114" i="9"/>
  <c r="L113" i="9"/>
  <c r="K113" i="9"/>
  <c r="J113" i="9"/>
  <c r="L112" i="9"/>
  <c r="K112" i="9"/>
  <c r="J112" i="9"/>
  <c r="L111" i="9"/>
  <c r="K111" i="9"/>
  <c r="J111" i="9"/>
  <c r="L110" i="9"/>
  <c r="K110" i="9"/>
  <c r="J110" i="9"/>
  <c r="L109" i="9"/>
  <c r="K109" i="9"/>
  <c r="J109" i="9"/>
  <c r="L108" i="9"/>
  <c r="K108" i="9"/>
  <c r="J108" i="9"/>
  <c r="L107" i="9"/>
  <c r="K107" i="9"/>
  <c r="J107" i="9"/>
  <c r="L106" i="9"/>
  <c r="K106" i="9"/>
  <c r="J106" i="9"/>
  <c r="L105" i="9"/>
  <c r="K105" i="9"/>
  <c r="J105" i="9"/>
  <c r="L104" i="9"/>
  <c r="K104" i="9"/>
  <c r="J104" i="9"/>
  <c r="L103" i="9"/>
  <c r="K103" i="9"/>
  <c r="J103" i="9"/>
  <c r="L102" i="9"/>
  <c r="K102" i="9"/>
  <c r="J102" i="9"/>
  <c r="L101" i="9"/>
  <c r="K101" i="9"/>
  <c r="J101" i="9"/>
  <c r="L100" i="9"/>
  <c r="K100" i="9"/>
  <c r="J100" i="9"/>
  <c r="L99" i="9"/>
  <c r="K99" i="9"/>
  <c r="J99" i="9"/>
  <c r="L98" i="9"/>
  <c r="K98" i="9"/>
  <c r="J98" i="9"/>
  <c r="L97" i="9"/>
  <c r="K97" i="9"/>
  <c r="J97" i="9"/>
  <c r="L96" i="9"/>
  <c r="K96" i="9"/>
  <c r="J96" i="9"/>
  <c r="L95" i="9"/>
  <c r="K95" i="9"/>
  <c r="J95" i="9"/>
  <c r="L94" i="9"/>
  <c r="K94" i="9"/>
  <c r="J94" i="9"/>
  <c r="L93" i="9"/>
  <c r="K93" i="9"/>
  <c r="J93" i="9"/>
  <c r="L92" i="9"/>
  <c r="K92" i="9"/>
  <c r="J92" i="9"/>
  <c r="L91" i="9"/>
  <c r="K91" i="9"/>
  <c r="J91" i="9"/>
  <c r="L90" i="9"/>
  <c r="K90" i="9"/>
  <c r="J90" i="9"/>
  <c r="L89" i="9"/>
  <c r="K89" i="9"/>
  <c r="J89" i="9"/>
  <c r="L88" i="9"/>
  <c r="K88" i="9"/>
  <c r="J88" i="9"/>
  <c r="L87" i="9"/>
  <c r="K87" i="9"/>
  <c r="J87" i="9"/>
  <c r="L86" i="9"/>
  <c r="K86" i="9"/>
  <c r="J86" i="9"/>
  <c r="L85" i="9"/>
  <c r="K85" i="9"/>
  <c r="J85" i="9"/>
  <c r="L84" i="9"/>
  <c r="K84" i="9"/>
  <c r="J84" i="9"/>
  <c r="L83" i="9"/>
  <c r="K83" i="9"/>
  <c r="J83" i="9"/>
  <c r="L82" i="9"/>
  <c r="K82" i="9"/>
  <c r="J82" i="9"/>
  <c r="L81" i="9"/>
  <c r="K81" i="9"/>
  <c r="J81" i="9"/>
  <c r="L80" i="9"/>
  <c r="K80" i="9"/>
  <c r="J80" i="9"/>
  <c r="L79" i="9"/>
  <c r="K79" i="9"/>
  <c r="J79" i="9"/>
  <c r="L78" i="9"/>
  <c r="K78" i="9"/>
  <c r="J78" i="9"/>
  <c r="L77" i="9"/>
  <c r="K77" i="9"/>
  <c r="J77" i="9"/>
  <c r="L76" i="9"/>
  <c r="K76" i="9"/>
  <c r="J76" i="9"/>
  <c r="L75" i="9"/>
  <c r="K75" i="9"/>
  <c r="J75" i="9"/>
  <c r="L74" i="9"/>
  <c r="K74" i="9"/>
  <c r="J74" i="9"/>
  <c r="L73" i="9"/>
  <c r="K73" i="9"/>
  <c r="J73" i="9"/>
  <c r="L72" i="9"/>
  <c r="K72" i="9"/>
  <c r="J72" i="9"/>
  <c r="L71" i="9"/>
  <c r="K71" i="9"/>
  <c r="J71" i="9"/>
  <c r="L70" i="9"/>
  <c r="K70" i="9"/>
  <c r="J70" i="9"/>
  <c r="L69" i="9"/>
  <c r="K69" i="9"/>
  <c r="J69" i="9"/>
  <c r="L68" i="9"/>
  <c r="K68" i="9"/>
  <c r="J68" i="9"/>
  <c r="L67" i="9"/>
  <c r="K67" i="9"/>
  <c r="J67" i="9"/>
  <c r="L66" i="9"/>
  <c r="K66" i="9"/>
  <c r="J66" i="9"/>
  <c r="L65" i="9"/>
  <c r="K65" i="9"/>
  <c r="J65" i="9"/>
  <c r="L64" i="9"/>
  <c r="K64" i="9"/>
  <c r="J64" i="9"/>
  <c r="L63" i="9"/>
  <c r="K63" i="9"/>
  <c r="J63" i="9"/>
  <c r="L62" i="9"/>
  <c r="K62" i="9"/>
  <c r="J62" i="9"/>
  <c r="L61" i="9"/>
  <c r="K61" i="9"/>
  <c r="J61" i="9"/>
  <c r="L60" i="9"/>
  <c r="K60" i="9"/>
  <c r="J60" i="9"/>
  <c r="L59" i="9"/>
  <c r="K59" i="9"/>
  <c r="J59" i="9"/>
  <c r="L58" i="9"/>
  <c r="K58" i="9"/>
  <c r="J58" i="9"/>
  <c r="L57" i="9"/>
  <c r="K57" i="9"/>
  <c r="J57" i="9"/>
  <c r="L56" i="9"/>
  <c r="K56" i="9"/>
  <c r="J56" i="9"/>
  <c r="L55" i="9"/>
  <c r="K55" i="9"/>
  <c r="J55" i="9"/>
  <c r="L54" i="9"/>
  <c r="K54" i="9"/>
  <c r="J54" i="9"/>
  <c r="L53" i="9"/>
  <c r="K53" i="9"/>
  <c r="J53" i="9"/>
  <c r="L52" i="9"/>
  <c r="K52" i="9"/>
  <c r="J52" i="9"/>
  <c r="L51" i="9"/>
  <c r="K51" i="9"/>
  <c r="J51" i="9"/>
  <c r="L50" i="9"/>
  <c r="K50" i="9"/>
  <c r="J50" i="9"/>
  <c r="L49" i="9"/>
  <c r="K49" i="9"/>
  <c r="J49" i="9"/>
  <c r="L48" i="9"/>
  <c r="K48" i="9"/>
  <c r="J48" i="9"/>
  <c r="L47" i="9"/>
  <c r="K47" i="9"/>
  <c r="J47" i="9"/>
  <c r="L46" i="9"/>
  <c r="K46" i="9"/>
  <c r="J46" i="9"/>
  <c r="L45" i="9"/>
  <c r="K45" i="9"/>
  <c r="J45" i="9"/>
  <c r="L44" i="9"/>
  <c r="K44" i="9"/>
  <c r="J44" i="9"/>
  <c r="L43" i="9"/>
  <c r="K43" i="9"/>
  <c r="J43" i="9"/>
  <c r="L42" i="9"/>
  <c r="K42" i="9"/>
  <c r="J42" i="9"/>
  <c r="L41" i="9"/>
  <c r="K41" i="9"/>
  <c r="J41" i="9"/>
  <c r="L40" i="9"/>
  <c r="K40" i="9"/>
  <c r="J40" i="9"/>
  <c r="L39" i="9"/>
  <c r="K39" i="9"/>
  <c r="J39" i="9"/>
  <c r="L38" i="9"/>
  <c r="K38" i="9"/>
  <c r="J38" i="9"/>
  <c r="L37" i="9"/>
  <c r="K37" i="9"/>
  <c r="J37" i="9"/>
  <c r="L36" i="9"/>
  <c r="K36" i="9"/>
  <c r="J36" i="9"/>
  <c r="L35" i="9"/>
  <c r="K35" i="9"/>
  <c r="J35" i="9"/>
  <c r="L34" i="9"/>
  <c r="K34" i="9"/>
  <c r="J34" i="9"/>
  <c r="L33" i="9"/>
  <c r="K33" i="9"/>
  <c r="J33" i="9"/>
  <c r="L32" i="9"/>
  <c r="K32" i="9"/>
  <c r="J32" i="9"/>
  <c r="L31" i="9"/>
  <c r="K31" i="9"/>
  <c r="J31" i="9"/>
  <c r="L30" i="9"/>
  <c r="K30" i="9"/>
  <c r="J30" i="9"/>
  <c r="L29" i="9"/>
  <c r="K29" i="9"/>
  <c r="J29" i="9"/>
  <c r="L28" i="9"/>
  <c r="K28" i="9"/>
  <c r="J28" i="9"/>
  <c r="L27" i="9"/>
  <c r="K27" i="9"/>
  <c r="J27" i="9"/>
  <c r="L26" i="9"/>
  <c r="K26" i="9"/>
  <c r="J26" i="9"/>
  <c r="L25" i="9"/>
  <c r="K25" i="9"/>
  <c r="J25" i="9"/>
  <c r="L22" i="9"/>
  <c r="K22" i="9"/>
  <c r="J22" i="9"/>
  <c r="L21" i="9"/>
  <c r="K21" i="9"/>
  <c r="J21" i="9"/>
  <c r="L20" i="9"/>
  <c r="K20" i="9"/>
  <c r="J20" i="9"/>
  <c r="L19" i="9"/>
  <c r="K19" i="9"/>
  <c r="J19" i="9"/>
  <c r="L18" i="9"/>
  <c r="K18" i="9"/>
  <c r="J18" i="9"/>
  <c r="L17" i="9"/>
  <c r="K17" i="9"/>
  <c r="J17" i="9"/>
  <c r="L16" i="9"/>
  <c r="K16" i="9"/>
  <c r="J16" i="9"/>
  <c r="L15" i="9"/>
  <c r="K15" i="9"/>
  <c r="J15" i="9"/>
  <c r="L14" i="9"/>
  <c r="K14" i="9"/>
  <c r="J14" i="9"/>
  <c r="L13" i="9"/>
  <c r="K13" i="9"/>
  <c r="J13" i="9"/>
  <c r="L12" i="9"/>
  <c r="K12" i="9"/>
  <c r="J12" i="9"/>
  <c r="L11" i="9"/>
  <c r="K11" i="9"/>
  <c r="J11" i="9"/>
  <c r="L10" i="9"/>
  <c r="K10" i="9"/>
  <c r="J10" i="9"/>
  <c r="L9" i="9"/>
  <c r="K9" i="9"/>
  <c r="J9" i="9"/>
  <c r="J651" i="9" l="1"/>
  <c r="K651" i="9"/>
  <c r="L651" i="9"/>
  <c r="F649" i="9"/>
  <c r="F648" i="9"/>
  <c r="F646" i="9"/>
  <c r="F645" i="9"/>
  <c r="F644" i="9"/>
  <c r="F643" i="9"/>
  <c r="F641" i="9"/>
  <c r="F639" i="9"/>
  <c r="F637" i="9"/>
  <c r="F636" i="9"/>
  <c r="F635" i="9"/>
  <c r="F631" i="9"/>
  <c r="F630" i="9"/>
  <c r="F628" i="9"/>
  <c r="F626" i="9"/>
  <c r="F624" i="9"/>
  <c r="F623" i="9"/>
  <c r="F621" i="9"/>
  <c r="F620" i="9"/>
  <c r="F619" i="9"/>
  <c r="F618" i="9"/>
  <c r="F617" i="9"/>
  <c r="F616" i="9"/>
  <c r="F613" i="9"/>
  <c r="F611" i="9"/>
  <c r="F609" i="9"/>
  <c r="F608" i="9"/>
  <c r="F606" i="9"/>
  <c r="F605" i="9"/>
  <c r="F604" i="9"/>
  <c r="F600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5" i="9"/>
  <c r="F574" i="9"/>
  <c r="F573" i="9"/>
  <c r="F572" i="9"/>
  <c r="F571" i="9"/>
  <c r="F570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0" i="9"/>
  <c r="F529" i="9"/>
  <c r="F528" i="9"/>
  <c r="F527" i="9"/>
  <c r="F526" i="9"/>
  <c r="F525" i="9"/>
  <c r="F524" i="9"/>
  <c r="F523" i="9"/>
  <c r="F522" i="9"/>
  <c r="F519" i="9"/>
  <c r="F518" i="9"/>
  <c r="F517" i="9"/>
  <c r="F516" i="9"/>
  <c r="F515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3" i="9"/>
  <c r="F452" i="9"/>
  <c r="F451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2" i="9"/>
  <c r="F331" i="9"/>
  <c r="F330" i="9"/>
  <c r="F329" i="9"/>
  <c r="F328" i="9"/>
  <c r="F327" i="9"/>
  <c r="F326" i="9"/>
  <c r="F325" i="9"/>
  <c r="F324" i="9"/>
  <c r="F321" i="9"/>
  <c r="F320" i="9"/>
  <c r="F319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5" i="9"/>
  <c r="F274" i="9"/>
  <c r="F272" i="9"/>
  <c r="F270" i="9"/>
  <c r="F269" i="9"/>
  <c r="F268" i="9"/>
  <c r="F267" i="9"/>
  <c r="F266" i="9"/>
  <c r="F265" i="9"/>
  <c r="F263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7" i="9"/>
  <c r="F246" i="9"/>
  <c r="F245" i="9"/>
  <c r="F244" i="9"/>
  <c r="F243" i="9"/>
  <c r="F242" i="9"/>
  <c r="F241" i="9"/>
  <c r="F240" i="9"/>
  <c r="F238" i="9"/>
  <c r="F237" i="9"/>
  <c r="F236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6" i="9"/>
  <c r="F195" i="9"/>
  <c r="F194" i="9"/>
  <c r="F193" i="9"/>
  <c r="F192" i="9"/>
  <c r="F191" i="9"/>
  <c r="F190" i="9"/>
  <c r="F189" i="9"/>
  <c r="F188" i="9"/>
  <c r="F187" i="9"/>
  <c r="F186" i="9"/>
  <c r="F184" i="9"/>
  <c r="F183" i="9"/>
  <c r="F182" i="9"/>
  <c r="F181" i="9"/>
  <c r="F180" i="9"/>
  <c r="F179" i="9"/>
  <c r="F178" i="9"/>
  <c r="F177" i="9"/>
  <c r="F175" i="9"/>
  <c r="F174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8" i="9"/>
  <c r="F157" i="9"/>
  <c r="F156" i="9"/>
  <c r="F155" i="9"/>
  <c r="F153" i="9"/>
  <c r="F152" i="9"/>
  <c r="F151" i="9"/>
  <c r="F150" i="9"/>
  <c r="F149" i="9"/>
  <c r="F148" i="9"/>
  <c r="F147" i="9"/>
  <c r="F146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A320" i="9" l="1"/>
  <c r="A321" i="9" s="1"/>
  <c r="D642" i="9" l="1"/>
  <c r="F642" i="9" s="1"/>
  <c r="D638" i="9"/>
  <c r="F638" i="9" s="1"/>
  <c r="D629" i="9"/>
  <c r="D627" i="9"/>
  <c r="F627" i="9" s="1"/>
  <c r="D625" i="9"/>
  <c r="F625" i="9" s="1"/>
  <c r="D622" i="9"/>
  <c r="F622" i="9" s="1"/>
  <c r="D614" i="9"/>
  <c r="D612" i="9"/>
  <c r="F612" i="9" s="1"/>
  <c r="D610" i="9"/>
  <c r="F610" i="9" s="1"/>
  <c r="D607" i="9"/>
  <c r="F607" i="9" s="1"/>
  <c r="D602" i="9"/>
  <c r="F602" i="9" s="1"/>
  <c r="D601" i="9"/>
  <c r="F601" i="9" s="1"/>
  <c r="D599" i="9"/>
  <c r="F599" i="9" s="1"/>
  <c r="D576" i="9"/>
  <c r="F576" i="9" s="1"/>
  <c r="D555" i="9"/>
  <c r="F555" i="9" s="1"/>
  <c r="D554" i="9"/>
  <c r="F554" i="9" s="1"/>
  <c r="D553" i="9"/>
  <c r="F553" i="9" s="1"/>
  <c r="D552" i="9"/>
  <c r="F552" i="9" s="1"/>
  <c r="D551" i="9"/>
  <c r="F551" i="9" s="1"/>
  <c r="D550" i="9"/>
  <c r="F550" i="9" s="1"/>
  <c r="D549" i="9"/>
  <c r="F549" i="9" s="1"/>
  <c r="D548" i="9"/>
  <c r="F548" i="9" s="1"/>
  <c r="D547" i="9"/>
  <c r="F547" i="9" s="1"/>
  <c r="D531" i="9"/>
  <c r="A278" i="9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D271" i="9"/>
  <c r="F271" i="9" s="1"/>
  <c r="D264" i="9"/>
  <c r="F264" i="9" s="1"/>
  <c r="A217" i="9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D532" i="9" l="1"/>
  <c r="F532" i="9" s="1"/>
  <c r="F531" i="9"/>
  <c r="F651" i="9" s="1"/>
  <c r="D615" i="9"/>
  <c r="F615" i="9" s="1"/>
  <c r="F614" i="9"/>
  <c r="D632" i="9"/>
  <c r="F632" i="9" s="1"/>
  <c r="F629" i="9"/>
  <c r="A300" i="9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</calcChain>
</file>

<file path=xl/comments1.xml><?xml version="1.0" encoding="utf-8"?>
<comments xmlns="http://schemas.openxmlformats.org/spreadsheetml/2006/main">
  <authors>
    <author>Niki</author>
    <author>Катя Ачкаканова</author>
  </authors>
  <commentList>
    <comment ref="B177" authorId="0" shapeId="0">
      <text>
        <r>
          <rPr>
            <b/>
            <sz val="16"/>
            <color indexed="81"/>
            <rFont val="Tahoma"/>
            <family val="2"/>
            <charset val="204"/>
          </rPr>
          <t>20%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8" authorId="1" shapeId="0">
      <text>
        <r>
          <rPr>
            <b/>
            <sz val="9"/>
            <color indexed="81"/>
            <rFont val="Tahoma"/>
            <family val="2"/>
            <charset val="204"/>
          </rPr>
          <t>Катя Ачкаканова:</t>
        </r>
        <r>
          <rPr>
            <sz val="9"/>
            <color indexed="81"/>
            <rFont val="Tahoma"/>
            <family val="2"/>
            <charset val="204"/>
          </rPr>
          <t xml:space="preserve">
С направена промяна от Юли</t>
        </r>
      </text>
    </comment>
    <comment ref="B322" authorId="1" shapeId="0">
      <text>
        <r>
          <rPr>
            <b/>
            <sz val="9"/>
            <color indexed="81"/>
            <rFont val="Tahoma"/>
            <family val="2"/>
            <charset val="204"/>
          </rPr>
          <t>Катя Ачкаканова:</t>
        </r>
        <r>
          <rPr>
            <sz val="9"/>
            <color indexed="81"/>
            <rFont val="Tahoma"/>
            <family val="2"/>
            <charset val="204"/>
          </rPr>
          <t xml:space="preserve">
Нанесени са промени от Юли + забележка</t>
        </r>
      </text>
    </comment>
  </commentList>
</comments>
</file>

<file path=xl/sharedStrings.xml><?xml version="1.0" encoding="utf-8"?>
<sst xmlns="http://schemas.openxmlformats.org/spreadsheetml/2006/main" count="1290" uniqueCount="624">
  <si>
    <t>бр.</t>
  </si>
  <si>
    <t>кг</t>
  </si>
  <si>
    <t>V</t>
  </si>
  <si>
    <t>VI</t>
  </si>
  <si>
    <t>VII</t>
  </si>
  <si>
    <t>Доставка, монтаж и демонтаж на рамково скеле за демонтажни работи</t>
  </si>
  <si>
    <t>м2</t>
  </si>
  <si>
    <t>Демонтаж на ламаринени поли по борд покрив</t>
  </si>
  <si>
    <t>м</t>
  </si>
  <si>
    <t>Демонтаж дървени бичмета по покрив</t>
  </si>
  <si>
    <t>Демонтаж капак на люк за достъп</t>
  </si>
  <si>
    <t>бр</t>
  </si>
  <si>
    <t>Демонтаж отводнителни воронки</t>
  </si>
  <si>
    <t>Демонтаж отдушници по покрив</t>
  </si>
  <si>
    <t>Демонтаж азбестоциментови (етернитови) плоскости</t>
  </si>
  <si>
    <t>Демонтаж керамични облицовки</t>
  </si>
  <si>
    <t>Демонтаж на дървена монтажна скара</t>
  </si>
  <si>
    <t>Демонтаж подпрозоречни поли</t>
  </si>
  <si>
    <t>Демонтаж на ламарина над дограма</t>
  </si>
  <si>
    <t>Демонтаж дървена дограма</t>
  </si>
  <si>
    <t xml:space="preserve">Демонтаж на метална дограма при вход </t>
  </si>
  <si>
    <t>Демонтаж метални решетки по прозорци</t>
  </si>
  <si>
    <t>Демонтаж на метални решетки пред дограма</t>
  </si>
  <si>
    <t>Изчукване на циментово лепило</t>
  </si>
  <si>
    <t>Демонтаж на външни лампи по фасада</t>
  </si>
  <si>
    <t>Демонтаж на фасунги по фасада</t>
  </si>
  <si>
    <t>Проследяване на кабели</t>
  </si>
  <si>
    <t>Демонтаж на външни кабели</t>
  </si>
  <si>
    <t>Цялостно изчукване и почистване до здрава основа на външна мазилка</t>
  </si>
  <si>
    <t>Почистване на двор</t>
  </si>
  <si>
    <t>Косене на трева</t>
  </si>
  <si>
    <t>Подкастряне на дървета</t>
  </si>
  <si>
    <t>Почисване на шахти</t>
  </si>
  <si>
    <t>Демонтаж на телена ограда</t>
  </si>
  <si>
    <t>Демонтаж на външна метална конструкция за климатична машина</t>
  </si>
  <si>
    <t>Демонтаж на външно тяло на климатична машина</t>
  </si>
  <si>
    <t>Демонтаж на мълниезащитни шини</t>
  </si>
  <si>
    <t>Демонтаж на обрушени стоманобетонни елементи</t>
  </si>
  <si>
    <t>м3</t>
  </si>
  <si>
    <t>Премахване на зидария от газобетонни тухли под стълбище</t>
  </si>
  <si>
    <t>Демонтаж на метална стойка за външно климатично тяло</t>
  </si>
  <si>
    <t>Демонтаж на външно климатично тяло</t>
  </si>
  <si>
    <t>Премахване на стълбищен парапет- външен</t>
  </si>
  <si>
    <t>Премахване на инсталационни тръби от прозорци</t>
  </si>
  <si>
    <t>Премахване на зидария от керамични тухли при прозорец на WC</t>
  </si>
  <si>
    <t>Демонтаж на метална конструкция за вътрешно тяло на климатична машина</t>
  </si>
  <si>
    <t>Нарязване и извозаване на вътрешно тяло на климатична машина</t>
  </si>
  <si>
    <t>Демонтаж и извозване на асансьорна платформа</t>
  </si>
  <si>
    <t>Премахване на стоманобетонен машинен фундамент</t>
  </si>
  <si>
    <t>Премахване на метални стелажи - заварени</t>
  </si>
  <si>
    <t>Премахване на метални преносими стелажи</t>
  </si>
  <si>
    <t>Демонтаж на бойлер електрически - 80л</t>
  </si>
  <si>
    <t>Демонтаж на порцеланови мивки с батерии</t>
  </si>
  <si>
    <t>Демонтаж на моноблок</t>
  </si>
  <si>
    <t>Демонтаж на писоар</t>
  </si>
  <si>
    <t>Премахване и извозване на зид 14-15см</t>
  </si>
  <si>
    <t>Премахване и извозване на зид 25см</t>
  </si>
  <si>
    <t>Премахване на щендерни стени с дебелина 15 см</t>
  </si>
  <si>
    <t xml:space="preserve">Премахване на витрини </t>
  </si>
  <si>
    <t>Премахване на врати- единична, вкл. каса</t>
  </si>
  <si>
    <t>Премахване на врати- еднокрила дървена, вкл. каса</t>
  </si>
  <si>
    <t>Демонтаж на двукрили дървени врати, вкл. Каса</t>
  </si>
  <si>
    <t>Демонтаж на алуминиеви врати единични щок</t>
  </si>
  <si>
    <t>Демонтаж на метални врати двукрили с каси</t>
  </si>
  <si>
    <t>Демонтаж на метална врата единична с каса</t>
  </si>
  <si>
    <t>Демонтаж на полилей голям</t>
  </si>
  <si>
    <t>Демонтаж на метални витрини със стъкло</t>
  </si>
  <si>
    <t>Демонтаж на дървени подови первази</t>
  </si>
  <si>
    <t>Премахване на врати-двукрила, вкл каса</t>
  </si>
  <si>
    <t>Демонтаж на метален шкаф за ел табло 200/200</t>
  </si>
  <si>
    <t>Демонтаж на метален шкаф за ел табло - стандартен</t>
  </si>
  <si>
    <t xml:space="preserve">Демонтаж на метален шкаф за въглеродни бутилки </t>
  </si>
  <si>
    <t xml:space="preserve">бр </t>
  </si>
  <si>
    <t>Демонтаж на бутилки с  CO2</t>
  </si>
  <si>
    <t xml:space="preserve">Демонтаж на вентилационна инсталация с турбинен вентилатор </t>
  </si>
  <si>
    <t>Демонтаж на въздуховоди от поцинкована ламарина</t>
  </si>
  <si>
    <t>Демонтаж на вързуховоди от поцинкована ламарина</t>
  </si>
  <si>
    <t>Демонтаж на вентилационен бокс с 4бр. Двигатели</t>
  </si>
  <si>
    <t>Премахване на парапет (вътрешен)</t>
  </si>
  <si>
    <t>Премахване на метална преградна к-ция под стълба</t>
  </si>
  <si>
    <t>Премахване на пердета и корниз</t>
  </si>
  <si>
    <t>Премахване на предпазни решетки при входна врата</t>
  </si>
  <si>
    <t>Демонтаж на метални решетки пред входна врата</t>
  </si>
  <si>
    <t>Премахване на отпадъци (техника и оборудване)</t>
  </si>
  <si>
    <t>Премахване на метална стълба за ревизия на покрив</t>
  </si>
  <si>
    <t>Изчукване на компроментиран мозаечен цокъл</t>
  </si>
  <si>
    <t>Демонтаж на фасадни панели</t>
  </si>
  <si>
    <t>Демонтаж /разкриване на зони около водосточни тръби</t>
  </si>
  <si>
    <t xml:space="preserve">бр. </t>
  </si>
  <si>
    <t>Демонтаж на вътрешни прозорци(дограма и единично съкло)</t>
  </si>
  <si>
    <t>Демонтаж на стоманобетонен праг на врата</t>
  </si>
  <si>
    <t>Демонтаж на рампа</t>
  </si>
  <si>
    <t>Премахване на въздуховод в под на кота +4.40</t>
  </si>
  <si>
    <t>Премахване на PVC облицовка по стени, вкл. Конструкция</t>
  </si>
  <si>
    <t>Премахване на шубер</t>
  </si>
  <si>
    <t>Демонтаж на учебна черна дъска</t>
  </si>
  <si>
    <t>Демонтаж на растерен окачен таван</t>
  </si>
  <si>
    <t>Цялостно изчукване и почистване до здрава основа на фаянс</t>
  </si>
  <si>
    <t>Цялостно изчукване и почистване до здрава основа на теракота</t>
  </si>
  <si>
    <t>Демонтаж на цокъл от теракот</t>
  </si>
  <si>
    <t>м'</t>
  </si>
  <si>
    <t>Демонтаж на ламинат вкл. подложка</t>
  </si>
  <si>
    <t>Демонтаж на мокет, вкл. премахване на лепило</t>
  </si>
  <si>
    <t>Демонтаж на балатум, вкл. премахване на лепило</t>
  </si>
  <si>
    <t>Замонолитване на канал</t>
  </si>
  <si>
    <t>Премахване на щори</t>
  </si>
  <si>
    <t>Демонтаж на канализационна тръба Ф50</t>
  </si>
  <si>
    <t>Демонтаж на канализационна тръба Ф110</t>
  </si>
  <si>
    <t>Премахване на климатична машина</t>
  </si>
  <si>
    <t>Прамахване на основи за климатична машина</t>
  </si>
  <si>
    <t>Демонтаж на чугунени радиатори L=1m</t>
  </si>
  <si>
    <t>Демонтаж на чугунени радиатори L=1,20m</t>
  </si>
  <si>
    <t>Демонтаж на чугунени радиатори L=1,60m</t>
  </si>
  <si>
    <t>Демонтаж на чугунени радиатори L=2m</t>
  </si>
  <si>
    <t>Демонтаж на метални радиатори L=1,00m</t>
  </si>
  <si>
    <t>Демонтаж на метални радиатори L=2m</t>
  </si>
  <si>
    <t>Демонтаж на стойки за радиатори</t>
  </si>
  <si>
    <t>Демонтаж на метална инсталация за парно</t>
  </si>
  <si>
    <t>Демонтаж на тръби за парно в кожух</t>
  </si>
  <si>
    <t>Демонтаж на осветителни тела 60х120</t>
  </si>
  <si>
    <t xml:space="preserve">Демонтаж на осветителни тела плафониера </t>
  </si>
  <si>
    <t>Демонтаж на еталбонд по стени</t>
  </si>
  <si>
    <t>Демонтаж на водопроводна инсталация от поцинковани тръби</t>
  </si>
  <si>
    <t>Хоризонтален пренос строителни отпадъци на 100м</t>
  </si>
  <si>
    <t>Натоварване строителни отпадъци на транспорт</t>
  </si>
  <si>
    <t>Превоз строителни отпадъци на депо</t>
  </si>
  <si>
    <t>Такса депониране строителни отпадъци</t>
  </si>
  <si>
    <t>Хоризонтален пренос опасни строителни отпадъци на 100м</t>
  </si>
  <si>
    <t>Натоварване опасни строителни отпадъци на транспорт</t>
  </si>
  <si>
    <t>Превоз опасни строителни отпадъци на депо</t>
  </si>
  <si>
    <t>Такса обезвреждане на опасни строителни отпадъци</t>
  </si>
  <si>
    <t>Доставка и обслужване на химическа тоалетни</t>
  </si>
  <si>
    <t>мес</t>
  </si>
  <si>
    <t>Доставка и обслужване на контейнери за отпадъци &gt;7м3</t>
  </si>
  <si>
    <t>Направа на умивалня за работниците, за целия период на строителството, вкл. контролен водомер</t>
  </si>
  <si>
    <t>Направа на временно ел захранване, за целия период на строителството</t>
  </si>
  <si>
    <t>Доставка и монтаж временно ел табло, за целия период на строителството, вкл. контролен електромер</t>
  </si>
  <si>
    <t>Доставка и монтаж LED прожектори 25W за осветяване на обекта за целия период на строителството</t>
  </si>
  <si>
    <t>Доставка и монтаж оборудван фургон за канцелария и съблекалня</t>
  </si>
  <si>
    <t>Доставка и монтаж контейнер за склад</t>
  </si>
  <si>
    <t>Доставка и монтаж на временна мобилна ограда около площадката</t>
  </si>
  <si>
    <t>Денонощна охрана на строителния обект</t>
  </si>
  <si>
    <t>Доставка и монтаж информационна табела</t>
  </si>
  <si>
    <t>Доставка и монтаж оборудвано Противопожарно табло</t>
  </si>
  <si>
    <t xml:space="preserve">Доставка и монтаж знаци и табели по ТБТ </t>
  </si>
  <si>
    <t>к-т</t>
  </si>
  <si>
    <t>Доставка и монтаж на повдигателно съоръжение с товароподемност 500кг</t>
  </si>
  <si>
    <t>Изкопи за оформяне на терена</t>
  </si>
  <si>
    <t>Преместване земни маси за насип</t>
  </si>
  <si>
    <t>Натоварване с багер на транспорт  земни почви</t>
  </si>
  <si>
    <t>Превоз земни маси от депо (2km)</t>
  </si>
  <si>
    <t>Насипи-уплътняване на пластове под армирана настилка</t>
  </si>
  <si>
    <t>Настилки</t>
  </si>
  <si>
    <t xml:space="preserve">Доставна и полагане на трошено-каменна фракция 0-5 мм d=1 cm </t>
  </si>
  <si>
    <t xml:space="preserve">Доставна и полагане на трошено-каменна фракция 0-40 мм d=15-20 cm </t>
  </si>
  <si>
    <t>Доставна и полагане на тротоарни плочки</t>
  </si>
  <si>
    <t>Доставка и полагане на пясъчно легло</t>
  </si>
  <si>
    <t>Фрезоване на асфалтовата настилка и полагане на нова асфалтова настилка</t>
  </si>
  <si>
    <t>Демонтаж и извозване на асфалтови алей</t>
  </si>
  <si>
    <t>Други</t>
  </si>
  <si>
    <t>Доставна и полагане на бордюри</t>
  </si>
  <si>
    <t>m</t>
  </si>
  <si>
    <t>Демонтаж и извозване на бородюри</t>
  </si>
  <si>
    <t>Демонтажи</t>
  </si>
  <si>
    <t>Покрив</t>
  </si>
  <si>
    <t>Доставка и полагане на парозащита с битумна мембрана, върху покривна плоча</t>
  </si>
  <si>
    <t>Доставка и полагане на топлоизолация от минерална вата 10см, върху покривна плоча</t>
  </si>
  <si>
    <t>Доставка и полагане на рулонна PVC мембрана</t>
  </si>
  <si>
    <t>Доставка и монтаж на вентилационни канализационни клапи</t>
  </si>
  <si>
    <t>Доставка и монтаж на воронки</t>
  </si>
  <si>
    <t>Доставка и монтаж на фланец за хидроизолацията</t>
  </si>
  <si>
    <t>Доставка и монтаж на покривна капандура</t>
  </si>
  <si>
    <t>Доставка и монтаж обшивки по борд от поцинкована ламарина с полиестерно покритие, дебелина &gt;0.5мм</t>
  </si>
  <si>
    <t>Дограма</t>
  </si>
  <si>
    <t>Доставка и монтаж фасадни прозорци,  алуминиев термо профил, 50% двуплоскосно отваряне, еднокамерен стъклопакет с ниско емисионно стъкло, общ коеф. на топлопреминаване &lt;2.0W/м2C, цвят по RAL</t>
  </si>
  <si>
    <t>Доставка и монтаж външни алуминиеви подпрозоречни поли на ширина 30см, цвят по RAL, вкл. капачки</t>
  </si>
  <si>
    <t>Доставка и монтаж вътрешни PVC подпрозоречни поли на ширина 30см, цвят по RAL, вкл. Капачки</t>
  </si>
  <si>
    <t>Доставка и монтаж на алуминиеви жалузи 50м</t>
  </si>
  <si>
    <t>Фасадна топлоизолция</t>
  </si>
  <si>
    <t>Доставка, монтаж и демонтаж на фасадно рамково скеле</t>
  </si>
  <si>
    <t>Доставка и полагане на стартиращ алуминиев цокълен профил с водооткап, за ширина на топлоизолация 8см</t>
  </si>
  <si>
    <t>Доставка и полагане топлоизолация, от EPS 10см 18-24кг/м3, вкл. лепене и дюбелиране</t>
  </si>
  <si>
    <t xml:space="preserve">Доставка и полагане топлоизолация, от минерална вата 10см </t>
  </si>
  <si>
    <t>Доставка и полагане топлоизолация,  за обръщане около врати и прозорци с ширина до 30см, от XPS 5см, вкл. лепене и дюбелиране</t>
  </si>
  <si>
    <t>Доставка и полагане топлоизолация по чела стеха, с ширина до 30см, от XPS 2см, вкл. лепене и дюбелиране</t>
  </si>
  <si>
    <t>Доставка и полагане декоративен фасаден елемент от  поцинкована мрежа</t>
  </si>
  <si>
    <t>Доставка и полагане на алуминиев ръбохранител с мрежичка за външни ъгли</t>
  </si>
  <si>
    <t>Доставка и полагане на фина шпакловка, на циментова основа, на 2 ръце, върху стъклофибърна мрежа 140гр/м2 алкало и UV устойчива, вкл. грундиране на основата</t>
  </si>
  <si>
    <t>Доставка и полагане на фина шпакловка, за обръщане около врати и прозорци, на циментова основа, на 2 ръце, върху стъклофибърна мрежа с външен ъгъл, вкл. грундиране на основата</t>
  </si>
  <si>
    <t>Доставка и полагане фасадна силикатна мазилка, драскана структура, с дебелина 2мм, цвят "Графит", вкл. грундиране на основата</t>
  </si>
  <si>
    <t>Доставка и монтаж на фиброциментови плоскости, с дебелина 10мм, монтаж на метална скара</t>
  </si>
  <si>
    <t>Метална скара за монтаж на фиброциментови плоскости</t>
  </si>
  <si>
    <t>Зидарии</t>
  </si>
  <si>
    <t>Направа зидария от керамични тухли, ширина 25см на вароциментов разтвор, за запълване на отвори, вкл. запенване и укрепване към съществуващи зидове</t>
  </si>
  <si>
    <t xml:space="preserve">Направа  щурцове над отвори </t>
  </si>
  <si>
    <t>Мазилки и замазки</t>
  </si>
  <si>
    <t>Доставка и полагане на вароциментова мазилка по стени и тавани, дебелина до 10мм, вкл. грундиране на основата</t>
  </si>
  <si>
    <t>Доставка и полагане на фина циментова шпакловка, на циментова основа, на 2 ръце, вкл. грундиране на основата</t>
  </si>
  <si>
    <t>Доставка и полагане на фина гипсова шпакловка върху гипсокартон с мрежа</t>
  </si>
  <si>
    <t>Направа на обръщане около прозорци и врати с гипсова мазилка, дебелина до 10мм, вкл. грундиране на основата</t>
  </si>
  <si>
    <t>Направа на изравнителна армирана цименто пясъчна замазка, дебелина 4-6см, вкл. грундиране на основата</t>
  </si>
  <si>
    <t>Замонолитване на отвор в плочата с размери 220х50</t>
  </si>
  <si>
    <t>Замонолитване на отвор в плочата с размери 170х50</t>
  </si>
  <si>
    <t>Замонолитване на отвор в плочата с размери 130х110 при подемна платформа</t>
  </si>
  <si>
    <t>Сухо строителство</t>
  </si>
  <si>
    <t>Доставка и монтаж куфари (W623 или аналогична), разгъвка до 500мм, 2 пластa гипсокартон GKB 2х12.5мм, на конструкция CD/UD, дебелина 50мм, вкл. гумени изолационни ленти шпакловане и шлайфане на фуги</t>
  </si>
  <si>
    <t>Доставка и монтаж растерен окачен таван, видима носеща конструкция, растер 60/60см или 120/60см, дълбочина до плочата ~140см, минералфазерни пана с прав борд и дебелина 15мм, цвят бял подобен на RAL 9010</t>
  </si>
  <si>
    <t>Доставка и монтаж растерен окачен таван, видима носеща конструкция, растер 60/60см или 120/60см, дълбочина до плочата ~140см, минералфазерни пана с прав борд и дебелина 15мм, влагоустойчивост &gt;90% цвят бял подобен на RAL 9010</t>
  </si>
  <si>
    <t>Доставка и монтаж на преградни стени от гипсокартон. W112 или аналогична Обшивка: 2 пласта GKB 1,25mm и профили: CW/UA 50 с пълнеж от мин. Вата с височина до 4м.</t>
  </si>
  <si>
    <t>Доставка и монтаж на преградни стени от гипсокартон. W112 или аналогична Обшивка: 1 пласт GKB 1,25mm и 1 пласт GKBI (влагоустойчив) и профили: CW/UA 50 с пълнеж от мин. Вата с височина до 4м.</t>
  </si>
  <si>
    <t>Доставка и монтаж на преградни стени от гипсокартон с КРО EI120. W112 или аналогична Обшивка: 2 пласта гипсокартон пожароустойчив DF и профили: CW/UA 50 с пълнеж от мин. Вата с височина до 4м.</t>
  </si>
  <si>
    <t>Доставка и монтаж на предстенна обшивка с гипсокартон (W626 или аналогична) с CW50 профили и 2 пласта GKB 1.25мм гипсокартон.</t>
  </si>
  <si>
    <t>Доставка и монтаж на предстенна обшивка с гипсокартон (W626 или аналогична)  Обшивка: 1 пласт GKB 1,25mm и 1 пласт GKBI (влагоустойчив) и профили: CW/UA 50 с пълнеж от мин. Вата с височина до 4м.</t>
  </si>
  <si>
    <t>Направа на обръщане около прозорци и врати с гипсокартон , дебелина до 10мм, вкл. грундиране на основата</t>
  </si>
  <si>
    <t>Врати и витрини</t>
  </si>
  <si>
    <t>Доставка монтаж алуминиеви евакуационна,пожароустойчива врата EI60 от студен профил, (системно решение), единично ламинирано стъкло 3.3.1, затваряне на каса и крило в една равнина,усилени панти и окомплектовки съгласно системно решение, цвят по RAL, вкл. всички необходими суб конструкции (поцинковани) и завършавания.</t>
  </si>
  <si>
    <t>Доставка монтаж алуминиеви евакуационна димоупътнена врата от студен профил, (системно решение), единично ламинирано стъкло 3.3.1, затваряне на каса и крило в една равнина, усилени панти и окомплектовки съгласно системно решение, цвят по RAL, вкл. всички необходими суб конструкции (поцинковани) и завършавания.</t>
  </si>
  <si>
    <t>Доставка и монтаж на витрина, алумиениев студен профил, единично ламинирано стъкло 3.3.1, цвят по RAL</t>
  </si>
  <si>
    <t>Доставка и монтаж метална, пожароустойчива врата EI90, ъглова каса, за зидарски отвор 100/210см, крило 40мм, поцинкована ламарина, прахово полиестерно боядисана в цвят по RAL, вкл. секретна брава с европатрон и алуминиеви дръжки</t>
  </si>
  <si>
    <t>Доставка и монтаж метална врата пожароустойчива врата EI90, ъглова каса, за зидарски отвор 80/210см, крило 40мм, поцинкована ламарина, прахово полиестерно боядисана в цвят по RAL, вкл. секретна брава с европатрон и алуминиеви дръжки</t>
  </si>
  <si>
    <t>Доставка и монтаж вътрешна алуминиева врата, плътна ламинирана, обхватна каса с первази за щендерна стена 10см, за зидарски отвор 80/210см, цвят по RAL, вкл. секретна брава с европатрон и алуминиеви дръжки</t>
  </si>
  <si>
    <t>Доставка и монтаж вътрешна алуминиева врата, плътна ламинирана, обхватна каса с первази за щендерна стена 39см, за зидарски отвор 70/210см, цвят по RAL, вкл. секретна брава с европатрон и алуминиеви дръжки</t>
  </si>
  <si>
    <t>Доставка и монтаж вътрешна алуминиева врата, плътна ламинирана, обхватна каса с первази за щендерна стена 10см, за зидарски отвор 70/210см, цвят по RAL, вкл. секретна брава с европатрон и алуминиеви дръжки</t>
  </si>
  <si>
    <t>Доставка и монтаж вътрешна алуминиева врата, плътна ламинирана, обхватна каса с первази за щендерна стена 39см, за зидарски отвор 80/210см, цвят по RAL, вкл. секретна брава с европатрон и алуминиеви дръжки</t>
  </si>
  <si>
    <t>Доставка и монтаж метална врата пожароустойчива врата EI30, ъглова каса, за зидарски отвор 70/210см, крило 40мм, поцинкована ламарина, прахово полиестерно боядисана в цвят по RAL, вкл. секретна брава с европатрон и алуминиеви дръжки</t>
  </si>
  <si>
    <t>Доставка и монтаж метална врата , ъглова каса, за зидарски отвор 180/210см, крило 40мм, поцинкована ламарина, прахово полиестерно боядисана в цвят по RAL, вкл. секретна брава с европатрон и алуминиеви дръжки</t>
  </si>
  <si>
    <t>Доставка и монтаж метална врата, ъглова каса, за зидарски отвор 100/210см, крило 40мм, поцинкована ламарина, прахово полиестерно боядисана в цвят по RAL, вкл. секретна брава с европатрон и алуминиеви дръжки</t>
  </si>
  <si>
    <t>Доставка и монтаж вътрешна интериорна пожароустойчива врата EI30, плътна ламинирана, обхватна каса с первази за зид 40см, за зидарски отвор 160/200см, цвят по RAL, вкл. секретна брава с европатрон и алуминиеви дръжки</t>
  </si>
  <si>
    <t>Доставка и монтаж вътрешна интериорна  MDF врата, плътна ламинирана, обхватна каса с первази за зид 40см, за зидарски отвор 160/210см, цвят по RAL, вкл. секретна брава с европатрон и алуминиеви дръжки</t>
  </si>
  <si>
    <t>Доставка и монтаж вътрешна интериорна  MDF врата, плътна ламинирана, обхватна каса с первази защендерна стена 10см, за зидарски отвор 160/210см, цвят по RAL, вкл. секретна брава с европатрон и алуминиеви дръжки</t>
  </si>
  <si>
    <t>Доставка и монтаж вътрешна интериорна MDF врата, плътна ламинирана, обхватна каса с первази за зид 30см, за зидарски отвор 90/210см, цвят по RAL, вкл. секретна брава с европатрон и алуминиеви дръжки</t>
  </si>
  <si>
    <t>Настилки и облицовки</t>
  </si>
  <si>
    <t>Доставка и полагане мазана хидроизолация на циментова основа по под, вкл. грундиране на основата и армираща лента</t>
  </si>
  <si>
    <t>Доставка и полагане мазана хидроизолация на циментова основа по стени, вкл. грундиране на основата</t>
  </si>
  <si>
    <t>Доставка и монтаж гранитогрес тъмно сив, модел, 300х300мм, дебелина &gt;8мм, I-во качество, фуга 2мм, вкл. лепило и фугираща смес</t>
  </si>
  <si>
    <t>Доставка и монтаж гранитогрес тъмно сив, модел, 600х600мм, дебелина &gt;8мм, I-во качество, фуга 2мм, вкл. лепило и фугираща смес</t>
  </si>
  <si>
    <t>Доставка и монтаж PVC перваз, вкл. Дюбелиране</t>
  </si>
  <si>
    <t>Доставка и монтаж цокъл от гранитогрес 600х600мм, височина 10см, вкл. лепило и фугираща смес</t>
  </si>
  <si>
    <t>Доставка и монтаж фаянс по стени, минимална фуга, вкл. лепило и фугираща смес</t>
  </si>
  <si>
    <t>Доставка и монтаж на PVC лайсна за външни ъгли</t>
  </si>
  <si>
    <t>Доставка и монтаж гранитогрес по стъпала (плочка за стъпало + чело), 300/300мм, дебелина &gt;8мм, I-во качество, фуга 2мм, вкл. лепило и фугираща смес</t>
  </si>
  <si>
    <t>Направа саморазливна замазка на гипсова основа,  дебелина 5-8мм, вкл. обработка на основата с контактен грунд</t>
  </si>
  <si>
    <t>Доставка и монтаж на настилка от мокет, състав 100%РА или 100%PP, тегло на косъма &gt;550гр/м2, височина на косъма 3,00мм, трудно горимост Bfl-s1, клас на износоустойчивост 33, антистатина обработка, вкл. Лепило</t>
  </si>
  <si>
    <t>Доставка и монтаж на мокет за перваз, височина 5см</t>
  </si>
  <si>
    <t>Направа саморазливна замазка на циментова основа,  пригодна за полагане на винилови настилки, дебелина до 5мм, вкл. обработка на основата с контактен грунд</t>
  </si>
  <si>
    <t>Доставка и полагане  на лепена хетерогенна винилова настилка за под, обща дебелина ≥ 2.00мм, дебелина на износващия слой ≥ 0,70мм, коефицент на противоподхлъзване R10, с полиуретаново покритие, антистатична, трудногорима Cfl – s1 или Bfl – s1, клас на износоустойчивост 34 - 43</t>
  </si>
  <si>
    <t>Доставка и лепене на полутвърд PVC цокълен перваз, височина 60мм</t>
  </si>
  <si>
    <t>Доставка и монтаж на предпазни PVC самозалепващи бандове в местата на контакт на мебелите са в със стените, дебелина 2мм, широчина 200мм, антибактериални</t>
  </si>
  <si>
    <t>Доставка и монтаж на алуминиева преходна лайсна, ширина 30мм</t>
  </si>
  <si>
    <t>Доставка и полагане топлоизолация,  под армирана циментова замазка, от XPS 10см с 300кPa, вкл. лепене и дюбелиране</t>
  </si>
  <si>
    <t>Доставка и полагане на PVC фолио</t>
  </si>
  <si>
    <t>Шпакловки и боядисване</t>
  </si>
  <si>
    <t>Доставка и полагане на алуминиев ръбохранител за външни ъгли</t>
  </si>
  <si>
    <t>Доставка и полагане на латекс по стени и тавани  бял, вкл. грундиране на основата</t>
  </si>
  <si>
    <t>Добавка за оцветяване латекс</t>
  </si>
  <si>
    <t>Метални изделия</t>
  </si>
  <si>
    <t>Доставка и монтаж на стъклена козирка над вход, метална носеща конструкция от профили Inox закалено стъкло с дебелина 10мм за покривно покритие</t>
  </si>
  <si>
    <t>Доставка и монтаж на метална козирка над вход на трафопост, метална носеща конструкция</t>
  </si>
  <si>
    <t>Доставка и монтаж на парапет от черен метал, височина 95 см, стойки от профил 40х40мм, ръкохватка от профил 50х50мм, пълнежни хоризонтални пръти 6 броя от профил 20х40мм, покритие горещо поцинковане и боя по RAL, вкл. анкериране към основата</t>
  </si>
  <si>
    <t>Доставка и монтаж на парапет от алуминий, височина 95см, стойки от профил ф40мм, ръкохватка от профил ф50мм, пълнеж от ламинирано стъкло, вкл. анкериране към основата</t>
  </si>
  <si>
    <t>Доставка и монтаж на метална моряшка стълба, сгъваема</t>
  </si>
  <si>
    <t>Почистване с телена четка на метална конструкция по фасадни панели</t>
  </si>
  <si>
    <t>Обработка на метална конструкция по фасадни панели против корозия</t>
  </si>
  <si>
    <t>Доставка и монтаж на моряшка стълба за достъп до покрива (сгъваема)</t>
  </si>
  <si>
    <t>Доставка и монтаж на преградни модули за писоар от алуминиева конструкция и пълнеж HPL плоскости 13мм,  височина 100см, цвят сив</t>
  </si>
  <si>
    <t>Доставка и монтаж на кухненски плот - ламинирано ПДЧ с дебелина мин. 25мм</t>
  </si>
  <si>
    <t>Доставка и монтаж на кухненска мивка с отцедник</t>
  </si>
  <si>
    <t>Доставка и монтаж на огледала за баня (мин. 50/40 см)</t>
  </si>
  <si>
    <t>Кошчета за баня с капак и педал</t>
  </si>
  <si>
    <t>Душ кабина</t>
  </si>
  <si>
    <t>Обемен надпис "Информационно обслужване" и лого със задно осветяване и височина 60см</t>
  </si>
  <si>
    <t>Подова изтривалка -алуминиева</t>
  </si>
  <si>
    <t>Външен пепелник с кошче</t>
  </si>
  <si>
    <t>Доставка и монтаж на информационна табела с адрес</t>
  </si>
  <si>
    <t>Тръбопроводи за радиаторно отопление</t>
  </si>
  <si>
    <t>Тръба полиетиленова с алуминиева вложка Ф16х2</t>
  </si>
  <si>
    <t>Тръба ППР Stabi 40 PN20", комплект с фитинги</t>
  </si>
  <si>
    <t>Тръба ППР Stabi 32 PN20", комплект с фитинги</t>
  </si>
  <si>
    <t>Тръба ППР Stabi 25 PN20", комплект с фитинги</t>
  </si>
  <si>
    <t>Гофриран шлаух Ф40</t>
  </si>
  <si>
    <t>Гофриран шлаух Ф23</t>
  </si>
  <si>
    <t>Топлоизолация от микропореста гума за тръба Ø40, дебелина d=19мм</t>
  </si>
  <si>
    <t>Топлоизолация от микропореста гума за тръба Ø32, дебелина d=19мм</t>
  </si>
  <si>
    <t>Топлоизолация от микропореста гума за тръба Ø25, дебелина d=19мм</t>
  </si>
  <si>
    <t>Скоби за закрепване на гъвкави тръби</t>
  </si>
  <si>
    <t>Промиване тръбна мрежа и хидравлична топла и студена проба</t>
  </si>
  <si>
    <t>Mетална конструкция за укрепване</t>
  </si>
  <si>
    <t>Арматура</t>
  </si>
  <si>
    <t>Метален колектор на заварка ф80 800мм с 3 извода  и външно захранване DN 50 вкл. Топлозизолация 50мм от минерална вата</t>
  </si>
  <si>
    <t>Автоматична група за пълнене DN15</t>
  </si>
  <si>
    <t>Обратна клапа DN32</t>
  </si>
  <si>
    <t>Воден филтър DN32</t>
  </si>
  <si>
    <t>Спирателен вентил DN 32</t>
  </si>
  <si>
    <t>Ултразвуков топломер DN32 kv=3,0 m3/h за дебит до 0,6m3/h вкл. Арматура за присъединяване</t>
  </si>
  <si>
    <t>Баланс вентил с постоянно налягане с капилярна тръбичка DN10  25-135l/h</t>
  </si>
  <si>
    <t>Баланс вентил с постоянно налягане с капилярна тръбичка DN15  80-400l/h</t>
  </si>
  <si>
    <t>Баланс вентил с постоянно налягане с капилярна тръбичка DN 20 180-800l/h</t>
  </si>
  <si>
    <t>Автоматичен обезвъздушител 1/2"</t>
  </si>
  <si>
    <t xml:space="preserve">Дренажен кран 3/4" </t>
  </si>
  <si>
    <t>Отоплителни тела</t>
  </si>
  <si>
    <t>Бойлер за топпа вода 300л. Със серпентина и ел. нагревател 3kW/ 380V</t>
  </si>
  <si>
    <t>Доставка на алуминиеви глидери за радиатори H=600 с мин. Q=185 W или повече при 60/40</t>
  </si>
  <si>
    <t>Комплектоване и монтаж на отоплителни тела до 10 глидера</t>
  </si>
  <si>
    <t>Също но до 20 глидера</t>
  </si>
  <si>
    <t>Лира за баня 1220 X 750, комплект с ръчен обезвъздушител и крепежни елементи</t>
  </si>
  <si>
    <t>Лира за баня 600 X 700, комплект с ръчен обезвъздушител и крепежни елементи</t>
  </si>
  <si>
    <t>Доставка и монтаж на термостатичен аксиален радиаторен вентил и термостатна глава 1/2"</t>
  </si>
  <si>
    <t>Доставка и монтаж на хромирана тръба Ø15</t>
  </si>
  <si>
    <t>Секретен вентил ъглов за радиатори 1/2"</t>
  </si>
  <si>
    <t>Доставка и монтаж на долен разпределител, външна тръба с фитинг за Ø15 и 2 бр адаптори за мед Ø15</t>
  </si>
  <si>
    <t>Доставка и монтаж на адаптори за монтаж тръба ф16 към лира</t>
  </si>
  <si>
    <t>Колекторно табло, комплект с 2бр. Месингови колектори 3/4", 3бр. щуцери, адаптори 1/2"- Ф16х2, минисферични кранчета 1/2" - 2 бр., крайни елементи с обезвъздушител и кранче за дренаж, кутия за вграждане</t>
  </si>
  <si>
    <t>Колекторно табло, комплект с 2бр. Месингови колектори 3/4", 4бр. щуцери, адаптори 1/2"- Ф16х2, минисферични кранчета 1/2" - 2 бр., крайни елементи с обезвъздушител и кранче за дренаж, кутия за вграждане</t>
  </si>
  <si>
    <t>Колекторно табло, комплект с 2бр. Месингови колектори 3/4'', 8 бр. щуцери, адаптори 1/2"- Ф16х2, минисферични кранчета 1/2" - 2бр., крайни елементи с обезвъздушител и кранче за дренаж, кутия за вграждане</t>
  </si>
  <si>
    <t>Колекторно табло, комплект с 2бр. Месингови колектори 3/4'', 9бр. щуцери, адаптори 1/2"- Ф16х2, минисферични кранчета 1/2" - 2бр., крайни елементи с обезвъздушител и кранче за дренаж, кутия за вграждане</t>
  </si>
  <si>
    <t>Колекторно табло, комплект с 2бр. Месингови колектори 3/4'', 12бр. щуцери, адаптори 1/2"- Ф16х2, минисферични кранчета 1/2" - 2бр., крайни елементи с обезвъздушител и кранче за дренаж, кутия за вграждане</t>
  </si>
  <si>
    <t>Колекторно табло, комплект с 2бр. Месингови колектори 3/4'', 5бр. щуцери, адаптори 1/2"- Ф16х2, минисферични кранчета 1/2" - 8бр., крайни елементи с обезвъздушител и кранче за дренаж, кутия за вграждане</t>
  </si>
  <si>
    <t>Монтаж на лири за баня</t>
  </si>
  <si>
    <t>Топла проба на отоплителни тела</t>
  </si>
  <si>
    <t xml:space="preserve">Смукателна инсталация - Санитарни възли </t>
  </si>
  <si>
    <t>Доставка и монтаж на кръгли въздуховоди от поцинкована ламарина с диаметър ф125</t>
  </si>
  <si>
    <t>м.л.</t>
  </si>
  <si>
    <t>Доставка и монтаж на кръгли въздуховоди от поцинкована ламарина с диаметър ф160</t>
  </si>
  <si>
    <t>Тройник от поцинкована ламарина Ф125/Ф1605/Ф125</t>
  </si>
  <si>
    <t>Доставка и монтаж на седлови отклонения за спироканали 125/125</t>
  </si>
  <si>
    <t>Механична наладка на вентилационната инсталация, брой точки</t>
  </si>
  <si>
    <t>Покривна шапка 125</t>
  </si>
  <si>
    <t>Покривна шапка 160</t>
  </si>
  <si>
    <t>Единична проба на вентилатор</t>
  </si>
  <si>
    <t>Пуск и настройка</t>
  </si>
  <si>
    <t>Метална конструкция за укрепване</t>
  </si>
  <si>
    <t>кг.</t>
  </si>
  <si>
    <t>Единични 72 ч. Проби</t>
  </si>
  <si>
    <t>Общообменна вентилация Заседателна зала</t>
  </si>
  <si>
    <t>Калкулирано към система за директно изпарение</t>
  </si>
  <si>
    <t>Доставка и монтаж на шумозаглушител  ф250, L=900</t>
  </si>
  <si>
    <t>Доставка и монтаж на кръгли въздуховоди от поцинкована ламарина с диаметър ф200</t>
  </si>
  <si>
    <t>Доставка и монтаж на кръгли въздуховоди от поцинкована ламарина с диаметър ф250</t>
  </si>
  <si>
    <t>Доставка и монтаж на изолация от минерална вата с дебелина 50 мм, каширана с алуминиево фолио, външно по въздуховоди</t>
  </si>
  <si>
    <t>Доставка и монтаж на седлови отклонения за спироканали 195/200</t>
  </si>
  <si>
    <t>Тройник от поцинкована ламарина Ф200/Ф250/Ф200</t>
  </si>
  <si>
    <t>Преход ф250&gt;ф200</t>
  </si>
  <si>
    <t>Гъвкав въздуховод изолиран в опаковка 6м Ф200</t>
  </si>
  <si>
    <t>Наладка инсталация бр. точки</t>
  </si>
  <si>
    <t>ч.ч</t>
  </si>
  <si>
    <t>Общообменна вентилация Офис 1+кабинет 1</t>
  </si>
  <si>
    <t>Доставка и монтаж на седлови отклонения за спироканали 200/200</t>
  </si>
  <si>
    <t>Преход ф200&gt;ф125</t>
  </si>
  <si>
    <t>Гъвкав въздуховод изолиран в опаковка 6м Ф125</t>
  </si>
  <si>
    <t>Общообменна вентилация Офис 2</t>
  </si>
  <si>
    <t>Гъвкав въздуховод в опаковка 6м Ф200</t>
  </si>
  <si>
    <t>VIII</t>
  </si>
  <si>
    <t>Общообменна вентилация Офис 3+кабинет 2+ кабинет 3</t>
  </si>
  <si>
    <t>Доставка и монтаж на седлови отклонения за спироканали 120/125</t>
  </si>
  <si>
    <t>Гъвкав въздуховод в опаковка 6м 125</t>
  </si>
  <si>
    <t>IX</t>
  </si>
  <si>
    <t>Общообменна вентилация Архив</t>
  </si>
  <si>
    <t>X</t>
  </si>
  <si>
    <t>Климатична инсталация</t>
  </si>
  <si>
    <t>Доставка и монтаж на VRF система външно тяло 
 - номинална охладителна мощност 51.5 kW
 - номинална отоплителна мощност 54.0 kW
 - максимална електрическа мощност Nел = 17.57 kW / 400 V</t>
  </si>
  <si>
    <t>Доставка и монтаж на  външно тяло 
 - номинална охладителна мощност 14.3 kW
 - номинална отоплителна мощност 14.3 kW
 - максимална електрическа мощност Nел = 4.04 kW / 240 V</t>
  </si>
  <si>
    <t>Доставка и монтаж на  външно тяло за прецизна климатизация
 - максимална електрическа мощност Nел = 2.17 kW / 240 V</t>
  </si>
  <si>
    <t>Доставка и монтаж на вътрешно тяло четирипътна касета за таванен монтаж 4 с мощности Qот.=2,5W; Qохл.=2,2kW; Nел.=38W</t>
  </si>
  <si>
    <t>Доставка и монтаж на вътрешно тяло четирипътна касета за таванен монтаж  с мощности Qот.=3,4kW; Qохл.=3,7kW; Nел.=38W</t>
  </si>
  <si>
    <t>мл</t>
  </si>
  <si>
    <t>Доставка и монтаж на вътрешно тяло четирипътна касета за таванен монтаж   с мощности Qот.=5,0kW; Qохл.=4,6kW; Nел.=38W</t>
  </si>
  <si>
    <t>Доставка и монтаж на вътрешно тяло четирипътна касета за таванен монтаж   с мощности Qот.=8,0kW; Qохл.=7,2kW; Nел.=38W</t>
  </si>
  <si>
    <t>Доставка и монтаж на вътрешно тяло прецизна климатизация с допълнителен овалжнител за поддържане на влажноста в помещението мощности  Qохл.=10.1kW; Nел.=0.51W с дебит 2500 м3/ч на рециркулация</t>
  </si>
  <si>
    <t>Доставка и монтаж на У-разклонение</t>
  </si>
  <si>
    <t xml:space="preserve">Доставка и монтаж на У-разклонение </t>
  </si>
  <si>
    <t>Доставка и монтаж в азотна среда на Тръба медна мека-прът ф 6,35 вкл. изолация от микропореста гума 13 мм</t>
  </si>
  <si>
    <t>Също но, тръбен път медна тръба ф 9,52 вкл. изолация 13 мм</t>
  </si>
  <si>
    <t>Също но, тръбен път медна тръба ф 12,7 вкл. изолация 13 мм</t>
  </si>
  <si>
    <t>Също но, тръбен път медна тръба ф 15,88 вкл. изолация 13 мм</t>
  </si>
  <si>
    <t>Също но, тръбен път медна тръба ф 19,05 вкл. изолация 13 мм</t>
  </si>
  <si>
    <t>Също но, тръбен път медна тръба ф 22,2 вкл. изолация 13 мм</t>
  </si>
  <si>
    <t>Също но, тръбен път медна тръба ф 28,58 вкл. изолация 13 мм</t>
  </si>
  <si>
    <t>Жично дистанционно за управление на таванни касети/стенен климатизатор вкл. Окабеляване външно вътрешно тяло всеки до 30 метра кабел</t>
  </si>
  <si>
    <t>Доставка и монтаж на Централен контролер за централизирано управление на система на директно изпарение до 128 вътрешни тела с възможност за.:
- Възможност за индивидуален/групов контрол
- Задаване на графици на работа
- Проверка на повреди/грешки по системата
- Дистанционен достъп през Интернет
- Енергиен мониторинг на системите
- Съхраняване на историята на системите</t>
  </si>
  <si>
    <t>Управляващ кабел ширмован</t>
  </si>
  <si>
    <t>XI</t>
  </si>
  <si>
    <t>Външна  връзка</t>
  </si>
  <si>
    <t xml:space="preserve">Доставка и монтаж на предварително изолирани стоманена тръбна система за централизирано топлоснабдяване ЗА ПОДЗЕМЕН МОНТАЖ DN50 с полиуретанова изолация мин 50мм и Полиетиленова обшивна тръба </t>
  </si>
  <si>
    <t>Предварително изолирани колена 90 Градуса DN50</t>
  </si>
  <si>
    <t>Спирателен кран DN50 вкл фланцови съединения</t>
  </si>
  <si>
    <t xml:space="preserve">Направа на изкоп </t>
  </si>
  <si>
    <t>Полагане на пясъчно легло</t>
  </si>
  <si>
    <t xml:space="preserve"> </t>
  </si>
  <si>
    <t>Доставка и монтаж на главни разпределителни ел.табла  ГРТ ;  РТ1 по схема</t>
  </si>
  <si>
    <t>Доставка и монтаж на кабелна скара 300х60 мм с укрепване по стени и тавани.</t>
  </si>
  <si>
    <t>Капак за кабелна скара 300 мм</t>
  </si>
  <si>
    <t>Доставка и монтаж на окачващи елементи за металните скари включващи : тавани анкери, носещи шпилки, окачващи планки, стенни конзоли, болтови връзки                                  - всички необходими елементи за монтажа им през 1,5 м.</t>
  </si>
  <si>
    <t>компл</t>
  </si>
  <si>
    <t>Доставка на кабел СВТ  5х 16 mm²   (захранващ кабел от трафопоста към гл.табло)</t>
  </si>
  <si>
    <t>Полагане на същия по кабелна скара.</t>
  </si>
  <si>
    <t>Доставка и полагане на кабел СВТ  5 х 10 mm²</t>
  </si>
  <si>
    <t>Доставка и полагане на кабел СВТ 5 х 6 mm²</t>
  </si>
  <si>
    <t>Доставка и полагане на кабел СВТ 5 х 2,5 mm²</t>
  </si>
  <si>
    <t>Доставка и полагане на кабел СВТ  3 х 4 mm²</t>
  </si>
  <si>
    <t>Доставка и полагане на кабел СВТ  3 х 2,5 mm²</t>
  </si>
  <si>
    <t>Доставка и полагане на кабел СВТ  3 х 1,5 mm²</t>
  </si>
  <si>
    <t>Доставка и монтаж на сива неразпространяваща горенето гофрирана тръба Ф16 mm</t>
  </si>
  <si>
    <t>Доставка и монтаж на сива неразпространяваща горенето гофрирана тръба Ф25 mm</t>
  </si>
  <si>
    <t>Доставка и монтаж на HDPE  тръба Ф40 mm</t>
  </si>
  <si>
    <t xml:space="preserve">Свързване на уред или съоръжения </t>
  </si>
  <si>
    <t>Fire-stop необходими материали EI - 90, за осигуряване на пожарозащитна изолация при преминаване на скарите и тръбите за вертикалните трасета от един етаж към друг по всички коти. ( примерно 2-компонентна пожарозащитна пяна ).</t>
  </si>
  <si>
    <t>Доставка и монтаж на контакт тип Шуко 16А, за скрит монтаж с конзола.</t>
  </si>
  <si>
    <t>Доставка и монтаж на контакт тип Шуко 16А, IP44 с капаче , за скрит монтаж с конзола.</t>
  </si>
  <si>
    <t>Доставка и монтаж на 8 модулна подова кутия за монтаж в замазка към раб.места в офисите комплект с вградени в нея : 6бр.контакти "Shuko" 16А/220V ;  2бр. двойни комуникационни розетки 2 х RJ45 Cat.5e.</t>
  </si>
  <si>
    <t>Доставка и монтаж на 4 модулна стенна кутия , комплект с вградени в нея : 2бр.контакти "Shuko" 16А/220V ; 2бр. единични комуникационни розетки RJ45 Cat.6.</t>
  </si>
  <si>
    <t>Доставка и монтаж на ключ 10А,  обикновен, за скрит монтаж.</t>
  </si>
  <si>
    <t>Доставка и монтаж на ключ 10А,  сериен, за скрит монтаж.</t>
  </si>
  <si>
    <t>Доставка и монтаж на ключ 10А, девиаторен, за скрит монтаж.</t>
  </si>
  <si>
    <t>Доставка и монтаж разклонителна кутия</t>
  </si>
  <si>
    <t>Доставка и монтаж на PIR датчик за присъствие до 12 м ; 10А, 360 градуса  ; за монтаж в окачен таван</t>
  </si>
  <si>
    <t>Доставка и монтаж на евакуационно осв.тяло Led3W , автономно светене 1 час ; комплект с пиктограма за монтаж в окачен таван</t>
  </si>
  <si>
    <t>Доставка и монтаж на осв.тяло тип плафониера , 12W, IP44</t>
  </si>
  <si>
    <t xml:space="preserve">Доставка и монтаж на осв.тяло 2x26W Led IP54. </t>
  </si>
  <si>
    <t>Доставка и монтаж на осв.тяло "луна" Led 5W , за монтаж в окачен таван</t>
  </si>
  <si>
    <t>Доставка и монтаж на фасаден прожектор 30W</t>
  </si>
  <si>
    <t>Доставка и монтаж на осв.тяло "луна" Led 25W , за монтаж в улична настилка, вкл. направа изкоп</t>
  </si>
  <si>
    <t>Доставка и монтаж на осв.тяло офисен тип с Led 48W                                                 за монтаж в окачен таван.</t>
  </si>
  <si>
    <t>Доставка и монтаж на осв.тяло офисен тип с Led 48W                                                 за открит монтаж .</t>
  </si>
  <si>
    <t>Всички небходими спомагателни материали и консумативи ( конзоли, кутии, клеми, клеми и др.) за изграждане на вътрешните ел.инсталации на сградата.</t>
  </si>
  <si>
    <t>Всички необходими ел.измервания за обекта (светлотехнически ; изолация на захранващи кабели; задействане на деф.токови защити; импеданс Zs "фаза-защитен проводник" ; преходно съпротивление ).</t>
  </si>
  <si>
    <t>Доставка и монтаж на свободно стоящи бетонови носачи (блокчета) с клипс</t>
  </si>
  <si>
    <t>Доставка и монтаж на прав съединител ( клема Ф / шина ) за контролно измерване на преходното съпротивление. ( монтира се в кутията по горната точка)</t>
  </si>
  <si>
    <t>No</t>
  </si>
  <si>
    <t xml:space="preserve"> Водопровод полипропилен, вкл. фас.части ф 20 мм - PN16</t>
  </si>
  <si>
    <t xml:space="preserve"> Водопровод полипропилен, вкл. фас.части ф 25 мм - PN16</t>
  </si>
  <si>
    <t xml:space="preserve"> Водопровод полипропилен, вкл. фас.части ф 32 мм - PN16</t>
  </si>
  <si>
    <t xml:space="preserve"> Водопровод полипропилен, вкл. фас.части ф 40 мм - PN16</t>
  </si>
  <si>
    <t xml:space="preserve"> Водопровод полипропилен с алум. вложка, вкл. ф.ч. ф 20 мм - PN20</t>
  </si>
  <si>
    <t xml:space="preserve"> Водопровод полипропилен с алум. вложка, вкл. ф.ч. ф 25 мм - PN20</t>
  </si>
  <si>
    <t xml:space="preserve"> Водопровод полипропилен с алум. вложка, вкл. ф.ч. ф 32 мм - PN20</t>
  </si>
  <si>
    <t xml:space="preserve"> Водопровод полипропилен с алум. вложка, вкл. ф.ч. ф 40 мм - PN20</t>
  </si>
  <si>
    <t xml:space="preserve"> Водопровод поцинкован, вкл. фас.части ф 2 "</t>
  </si>
  <si>
    <t xml:space="preserve"> Изпитване водопровод</t>
  </si>
  <si>
    <t xml:space="preserve"> Дезинфекция водопровод</t>
  </si>
  <si>
    <t xml:space="preserve"> Спирателен кран ф 1/2 "</t>
  </si>
  <si>
    <t xml:space="preserve"> Спирателен кран ф 1/2 ", ъглов</t>
  </si>
  <si>
    <t xml:space="preserve"> Спирателен кран ф 1 "</t>
  </si>
  <si>
    <t xml:space="preserve"> Спирателен кран ф 1 ", с метално тяло</t>
  </si>
  <si>
    <t xml:space="preserve"> Спирателен кран ф 1 1/4 "</t>
  </si>
  <si>
    <t xml:space="preserve"> Спирателен кран ф 1 1/4 ", с метално тяло</t>
  </si>
  <si>
    <t xml:space="preserve"> Спирателен кран ф 2  ",  с метално тяло</t>
  </si>
  <si>
    <t xml:space="preserve"> Спирателен кран ф 3/4", с изпускател</t>
  </si>
  <si>
    <t xml:space="preserve"> Спирателен кран ф 1", с изпускател</t>
  </si>
  <si>
    <t xml:space="preserve"> Спирателен кран ф 2 ", с изпускател, с метално тяло</t>
  </si>
  <si>
    <t xml:space="preserve"> Възвратна  клапа ф 1/2 "</t>
  </si>
  <si>
    <t xml:space="preserve"> Възвратна  клапа ф 1 "</t>
  </si>
  <si>
    <t xml:space="preserve"> Възвратна клапа ф 1 1/4 "</t>
  </si>
  <si>
    <t xml:space="preserve"> Възвратна клапа ф 2 ", с метално тяло</t>
  </si>
  <si>
    <t xml:space="preserve"> Топлоизолация пореста (или аналог) с d=13 мм, за тръба ф 20</t>
  </si>
  <si>
    <t xml:space="preserve"> Топлоизолация пореста (или аналог) с d=13 мм, за тръба ф 25</t>
  </si>
  <si>
    <t xml:space="preserve"> Топлоизолация пореста (или аналог) с d=13 мм, за тръба ф 32</t>
  </si>
  <si>
    <t xml:space="preserve"> Топлоизолация пореста (или аналог) с d=13 мм, за тръба ф 40</t>
  </si>
  <si>
    <t xml:space="preserve"> Топлоизолация пореста (или аналог) с d=10 мм, за тръба ф 20</t>
  </si>
  <si>
    <t xml:space="preserve"> Топлоизолация пореста (или аналог) с d=10 мм, за тръба ф 25</t>
  </si>
  <si>
    <t xml:space="preserve"> Топлоизолация пореста (или аналог) с d=15 мм, за тръба ф 32</t>
  </si>
  <si>
    <t xml:space="preserve"> Топлоизолация пореста (или аналог) с d=15 мм, за тръба ф 40</t>
  </si>
  <si>
    <t xml:space="preserve"> Топлоизолация пореста (или аналог) с d=13 мм, за тръба ф 2 "</t>
  </si>
  <si>
    <t xml:space="preserve"> Тръба обсадна PVC ф50 мм</t>
  </si>
  <si>
    <t xml:space="preserve"> Смесителна батерия за тоалетна мивка</t>
  </si>
  <si>
    <t xml:space="preserve"> Смесителна батерия за кухненска мивка</t>
  </si>
  <si>
    <t xml:space="preserve"> Смесителна батерия за изливна мивка</t>
  </si>
  <si>
    <t xml:space="preserve"> Смесителна батерия за душ </t>
  </si>
  <si>
    <t>Промивен кран за писоар</t>
  </si>
  <si>
    <t xml:space="preserve"> ПК 2" с обикновена касета, шланг 20 м, комплект</t>
  </si>
  <si>
    <t xml:space="preserve"> Носачи за хоризонтални клонове, вкл. гумени подложки</t>
  </si>
  <si>
    <t xml:space="preserve"> Носачи за вертикални клонове, вкл. гумени подложки</t>
  </si>
  <si>
    <t xml:space="preserve"> Водомер за студена вода DN40, Qx=20 m3/h, Qx=10 m3/h</t>
  </si>
  <si>
    <t xml:space="preserve"> Направа и замазване на улеи 10 см по стени</t>
  </si>
  <si>
    <t xml:space="preserve"> Направа на отвор 15/15 см в тухлен зид</t>
  </si>
  <si>
    <t xml:space="preserve"> Направа на отвор 25/25 см в бетон. зид</t>
  </si>
  <si>
    <t xml:space="preserve"> Канал PVC ф 50, вкл. фасонни части</t>
  </si>
  <si>
    <t xml:space="preserve"> Канал PVC ф 110, вкл. фасонни части</t>
  </si>
  <si>
    <t xml:space="preserve"> Канал PVC ф 110 SN4, вкл. фасонни части</t>
  </si>
  <si>
    <t xml:space="preserve"> Канал PVC ф 160 SN4, вкл. фасонни части</t>
  </si>
  <si>
    <t xml:space="preserve"> Канал PVC ф 110, устойчив на ултравиолет. лъчи</t>
  </si>
  <si>
    <t xml:space="preserve"> Канал PVC ф 110 за вътр.водосточни тръби, вкл. фасонни части</t>
  </si>
  <si>
    <t xml:space="preserve"> Изпитване канал</t>
  </si>
  <si>
    <t xml:space="preserve"> Тръбопровод ф 25, за конденз (ако не е указано друго в проект по част ОВК)</t>
  </si>
  <si>
    <t xml:space="preserve"> Изолация за тръба ф 110</t>
  </si>
  <si>
    <t xml:space="preserve"> Подов сифон 10/10 cм, със странично оттичане ф 50 мм</t>
  </si>
  <si>
    <t xml:space="preserve"> Подов сифон 27/27 cм, с долно оттичане ф 100 мм</t>
  </si>
  <si>
    <t xml:space="preserve"> Водоприемник покривен DN100, ел.подгряване</t>
  </si>
  <si>
    <t xml:space="preserve"> Сифон за конденз</t>
  </si>
  <si>
    <t xml:space="preserve"> Тоалетен умивалник, комплект</t>
  </si>
  <si>
    <t xml:space="preserve"> Изливна мивка, комплект</t>
  </si>
  <si>
    <t xml:space="preserve"> Тоалетно седало, с ниско казанче, комплект</t>
  </si>
  <si>
    <t xml:space="preserve"> Стенен писоар</t>
  </si>
  <si>
    <t xml:space="preserve"> Вентилационна шапка над покрив</t>
  </si>
  <si>
    <t xml:space="preserve"> Противовакуумен канал. клапан DN 100</t>
  </si>
  <si>
    <t xml:space="preserve"> Тръба контролна ф 110 мм</t>
  </si>
  <si>
    <t xml:space="preserve"> Ревизионен отвор ф 160 мм</t>
  </si>
  <si>
    <t xml:space="preserve"> Укрепители за вертикални клонове, вкл. гумени подложки</t>
  </si>
  <si>
    <t xml:space="preserve"> Укрепители за хоризонтални клонове, вкл. гумени подложки</t>
  </si>
  <si>
    <t xml:space="preserve"> Направа на отвор 10/10 см в тухлен зид</t>
  </si>
  <si>
    <t xml:space="preserve"> Уплътняване отвор в стена</t>
  </si>
  <si>
    <t xml:space="preserve"> Разваляне и възстановяване на настилка F=20,00x0,80</t>
  </si>
  <si>
    <t xml:space="preserve"> Изкоп в земна почва за легло канал V=20,00x0,80x2,00</t>
  </si>
  <si>
    <t xml:space="preserve"> Прехвърляне,извозване и разриване на депо на земна почва ПУСО</t>
  </si>
  <si>
    <t xml:space="preserve"> Бетонов кожух канал В 12,5</t>
  </si>
  <si>
    <t xml:space="preserve"> Кофраж за бетонов кожух </t>
  </si>
  <si>
    <t xml:space="preserve"> Обратен насип с пясък</t>
  </si>
  <si>
    <t xml:space="preserve"> Изкоп за водопровод в земна почва с багер V=70%х8,40х0,80х1,00=70%х6,72</t>
  </si>
  <si>
    <t xml:space="preserve"> Изкоп за водопровод в земна почва ръчно V=30%х17,00</t>
  </si>
  <si>
    <t xml:space="preserve"> Плитък изкоп за водопровод в земна почва ръчно V=8,40x0,80х0,10 м</t>
  </si>
  <si>
    <t xml:space="preserve"> Пясъчна възглавница под тръба</t>
  </si>
  <si>
    <t xml:space="preserve"> Обратен насип с пясък 30 см над тръба V=8,40х0,80х0,36</t>
  </si>
  <si>
    <t xml:space="preserve"> Извозване на излишна пръст ПУСО</t>
  </si>
  <si>
    <t xml:space="preserve"> Депониране на излишна земна пръст ПУСО</t>
  </si>
  <si>
    <t xml:space="preserve"> Обратен насип със земна почва V=6,72-4</t>
  </si>
  <si>
    <t xml:space="preserve"> Уплътняване обратен насип</t>
  </si>
  <si>
    <t xml:space="preserve"> Водопровод в изкоп ф 63х3,8 мм PEHD/PN10</t>
  </si>
  <si>
    <t xml:space="preserve"> Спирателен кран ф 63 </t>
  </si>
  <si>
    <t xml:space="preserve"> Отвор 15/15 см в съществуваща шахта</t>
  </si>
  <si>
    <t xml:space="preserve"> Превключване на съществуващ водопровод ф 63 мм PEHD в шахта</t>
  </si>
  <si>
    <t xml:space="preserve"> Изкоп за канал в земна почва с багер V=70%х(29,3х0,80х0,85)=70%х19,9</t>
  </si>
  <si>
    <t xml:space="preserve"> Изкоп за канал в земна почва ръчно V= 30% х 19,9</t>
  </si>
  <si>
    <t xml:space="preserve"> Плитък изкоп за канал в земна почва ръчно V=29,30х0,80х0,10</t>
  </si>
  <si>
    <t xml:space="preserve"> Пясъчна възглавница под тръба </t>
  </si>
  <si>
    <t xml:space="preserve"> Обратен насип с пясък 30 см над тръба V=29,3х0,80х0,46 = 10,8 м3</t>
  </si>
  <si>
    <t xml:space="preserve"> Извозване на излишна пръст V=19,9 – 10,8 ПУСО</t>
  </si>
  <si>
    <t xml:space="preserve"> Обратен насип със земна почва</t>
  </si>
  <si>
    <t xml:space="preserve"> Канал в изкоп PVC 160 SN8</t>
  </si>
  <si>
    <t xml:space="preserve"> Водочерпене с помпа</t>
  </si>
  <si>
    <t>мсм</t>
  </si>
  <si>
    <t xml:space="preserve"> Ревизионна шахта ф 1000 мм, Н = 2,00-2,50 м</t>
  </si>
  <si>
    <t xml:space="preserve"> Сигнална лента </t>
  </si>
  <si>
    <t>Доставка и монтаж на мултисплит климатизатор - външно тяло   24000 BTU
 - номинална охладителна мощност 7100 W
 - номинална отоплителна мощност 8000 W</t>
  </si>
  <si>
    <t>Доставка и монтаж на автоматичен дизел-генератор  63 kVA (50kW) с топло и шумоизолиран контейнер с всички системи за безотказно стартиране при -25°С до +50°С, система с АВР за пускане и подаване на ел.напрежение към главното табло, да има паспорт с легализиран заверен превод, гаранционна карта, резервни части и инструменти за ремонт, за монтаж на открито.</t>
  </si>
  <si>
    <t>Направа на на единични изпитания на дизел генератор 63 kVA (50kW)  по системи и комплексно</t>
  </si>
  <si>
    <t>Направа на ефектни изпитания на дизел генератор 63 kVA (50kW)  под товар автоматично стартиране и атоматично спиране</t>
  </si>
  <si>
    <t>Направа фундамент за монтаж на дизел генератор по спецификация на производител</t>
  </si>
  <si>
    <t>Направа ограда дизел-генератор</t>
  </si>
  <si>
    <t>ЧАСТ КОНСТРУКТИВНА</t>
  </si>
  <si>
    <t>Кофражни работи за настилка на кота ±0,000</t>
  </si>
  <si>
    <t>Кофражни работи за армирана настилка на кота ±0,000</t>
  </si>
  <si>
    <t>Армировъчни работи за настилка на кота ±0,000</t>
  </si>
  <si>
    <t>Заготовка, доставка и монтаж армировка за армирана настилка</t>
  </si>
  <si>
    <t xml:space="preserve"> - B500B</t>
  </si>
  <si>
    <t>kg</t>
  </si>
  <si>
    <t>Бетонови работи за настилка на кота ±0,000</t>
  </si>
  <si>
    <t>Доставка, транспорт и полагане на бетон за армирана настилка - клас В25</t>
  </si>
  <si>
    <t>Изграждане на метални конструкции</t>
  </si>
  <si>
    <t>Стомана за метални конструкции клас S235JR</t>
  </si>
  <si>
    <t>ВИД СМР</t>
  </si>
  <si>
    <t>Доставка и монтаж на двоен под</t>
  </si>
  <si>
    <t xml:space="preserve">Доставка и полагане на фибран за изравняване на нивата </t>
  </si>
  <si>
    <t>Доставка и полагане на грунд по бетонова плоча</t>
  </si>
  <si>
    <t>I</t>
  </si>
  <si>
    <t>Доставка и монтаж на пожарогасител на водна основа с вместимост 9 литра</t>
  </si>
  <si>
    <t>Доставка и монтаж на прахов пожарогасител 6 кг с клас на  праха ABC</t>
  </si>
  <si>
    <t xml:space="preserve">Доставка и монтаж на  пожарогасител CO2 - 5кг </t>
  </si>
  <si>
    <t>II</t>
  </si>
  <si>
    <t>III</t>
  </si>
  <si>
    <t>IV</t>
  </si>
  <si>
    <t>XII</t>
  </si>
  <si>
    <t>/по спецификация/</t>
  </si>
  <si>
    <t>Сградна водопроводна инсталация</t>
  </si>
  <si>
    <t xml:space="preserve"> Сградна канализационна инсталация</t>
  </si>
  <si>
    <t>Площадкови ВиК мрежи</t>
  </si>
  <si>
    <t xml:space="preserve">II </t>
  </si>
  <si>
    <t>Доставка и монтаж на четирипътна таванна вентилационна решетка с кутия и многолопатков механизъм + ППП по RAL тип ТВР-4/№4+М 442x442с един щуц по ф203</t>
  </si>
  <si>
    <t>Доставка и монтаж на четирипътна таванна вентилационна решетка с кутия и многолопатков механизъм + ППП по RAL тип ТВР-4/№4+М 442x442с два щуца по ф203</t>
  </si>
  <si>
    <t>Доставка и монтаж на четирипътна таванна вентилационна решетка с кутия и многолопатков механизъм + ППП по RAL тип ТВР-4/№2+М 290x290с два щуца по ф125</t>
  </si>
  <si>
    <t>Доставка и монтаж на четирипътна таванна вентилационна решетка с кутия и многолопатков механизъм + ППП по RAL 442x442с два щуца по ф203</t>
  </si>
  <si>
    <t>Доставка и монтаж на четирипътна таванна вентилационна решетка с кутия и многолопатков механизъм + ППП по RAL с два щуца по ф203</t>
  </si>
  <si>
    <t>Доставка и монтаж на четирипътна таванна вентилационна решетка с кутия и многолопатков механизъм + ППП по RAL 290x290с два щуца по ф125</t>
  </si>
  <si>
    <t>Доставка и монтаж на четирипътна таванна вентилационна решетка с кутия и многолопатков механизъм + ППП по RAL  442x442с два щуца по ф203</t>
  </si>
  <si>
    <t xml:space="preserve">Циркулационна помпа  2 m3/h; 4mH2O, Nел.43W инверторно управление, </t>
  </si>
  <si>
    <t>Циркулационна помпа 1 m3/h; 2,5mH2O, Nел.80W</t>
  </si>
  <si>
    <t>Доставка и монтаж на Канален вентилатор за монтаж на кръгъл въздуховод 
80 Ps;24W;0.11A; дебит 150m3/h</t>
  </si>
  <si>
    <t>Доставка и монтаж на Канален вентилатор за монтаж на кръгъл въздуховод 
180 Ps; 58W;0.26A; дебит 400m3/h</t>
  </si>
  <si>
    <t>Доставка и монтаж на конусен смукател ф125; 50 m3/h
- присъединителни размери 125 мм
- монтажна рамка от поцинкована стомана
- прахово-полимерно покритие - RAL 9010</t>
  </si>
  <si>
    <t>Доставка и монтаж на вентилационен блок с повишена рекуперация над 80% с включени EC вентилатори и DX модул , вкл. фабрично табло за управление и байпас по пресен въздух с дебит 500m3/h ; Nел.=420W/ 230V; Qот.= 6,7kW; Qохл.=5kW</t>
  </si>
  <si>
    <t>Коляно от поцинкована ламарина Ф250 90о</t>
  </si>
  <si>
    <t>Доставка и монтаж на  неподвижа жалузийна решетка размер  500x300 с мрежа против насекоми, за дебит 500m3/h; 16Pa</t>
  </si>
  <si>
    <t>Доставка и монтаж на вентилационен блок с повишена рекуперация над 80% с включени EC вентилатори и DX модул , вкл. фабрично табло за управление и байпас по пресен въздух с дебит 1000m3/h ; Nел.=420W/ 230V; Qот.= 9,1kW; Qохл.=11kW</t>
  </si>
  <si>
    <t xml:space="preserve">Доставка и монтаж на  неподвижа жалузийна решетка размер тип BLR-C1 500x400 с мрежа против насекоми, за дебит 800m3/h; 16Pa
</t>
  </si>
  <si>
    <t>Доставка и монтаж на  неподвижа жалузийна решетка размер  500x400 с мрежа против насекоми, за дебит 700m3/h; 16Pa</t>
  </si>
  <si>
    <t>Доставка и монтаж на  неподвижа жалузийна решетка размер  500x400 с мрежа против насекоми, за дебит 1000m3/h; 16Pa</t>
  </si>
  <si>
    <t>Доставка и монтаж на  неподвижа жалузийна решетка размер  750x400 с мрежа против насекоми, за дебит +1600m3/h; 16Pa</t>
  </si>
  <si>
    <t>Доставка и монтаж на  неподвижа жалузийна решетка размер 750x400 с мрежа против насекоми, за дебит -1600m3/h; 16Pa</t>
  </si>
  <si>
    <t>Пожаропреградни клапи EI120 72o ф250</t>
  </si>
  <si>
    <t>ЧАСТ АРХИТЕКТУРА</t>
  </si>
  <si>
    <t>ЧАСТ ЕЛЕКТРИЧЕСКА</t>
  </si>
  <si>
    <t xml:space="preserve">ЧАСТ ВиК </t>
  </si>
  <si>
    <r>
      <t xml:space="preserve"> Забележка: </t>
    </r>
    <r>
      <rPr>
        <i/>
        <sz val="12"/>
        <rFont val="Arial Narrow"/>
        <family val="2"/>
        <charset val="204"/>
      </rPr>
      <t>Количествата в част ВиК са до ръб сграда.</t>
    </r>
  </si>
  <si>
    <t>РАБОТЕН КЕМП</t>
  </si>
  <si>
    <r>
      <t>Обект:</t>
    </r>
    <r>
      <rPr>
        <sz val="14"/>
        <rFont val="Arial Narrow"/>
        <family val="2"/>
        <charset val="204"/>
      </rPr>
      <t xml:space="preserve"> Преустройство и въвеждане на мерки за енергийна ефективност на Административна сграда на „Информационно обслужване” АД</t>
    </r>
  </si>
  <si>
    <r>
      <t>Местопложение:</t>
    </r>
    <r>
      <rPr>
        <sz val="14"/>
        <rFont val="Arial Narrow"/>
        <family val="2"/>
        <charset val="204"/>
      </rPr>
      <t xml:space="preserve"> ул. „Лъчезар Станчев” 20,  гр. София</t>
    </r>
  </si>
  <si>
    <t xml:space="preserve">Заземителна инсталация </t>
  </si>
  <si>
    <t xml:space="preserve">Мълниезащитна инсталация </t>
  </si>
  <si>
    <t>ЧАСТ ОВК</t>
  </si>
  <si>
    <t>ВЕРТИКАЛНА ПЛАНИРОВКА</t>
  </si>
  <si>
    <t>Направа на заземление ГРТ на обекта посредством комплект от неръждаема стоманена шина 40/4 мм   и  2 бр. заземителни кола от неръждаема стомана за Rпр. &lt; 10 ома</t>
  </si>
  <si>
    <t>Направа на заземление КШ на обекта посредством комплект от неръждаема стомананена шина 40/4 мм   и  2 бр. заземителни кола  от неръждаема стоамана за Rпр. &lt; 4ома</t>
  </si>
  <si>
    <t xml:space="preserve">Доставка и монтаж на неръждаема стом шина 40/4 мм в ел.помещението, помещение портиер ; </t>
  </si>
  <si>
    <t>Доставка и монтаж  на мачта от неръждаема стомана с триточкова свободно стояща опора за мачта от неръждаема стомана</t>
  </si>
  <si>
    <t>Активен мълниепримник със сертификат и сериен номер и да е пригоден за работа минимум 15 години</t>
  </si>
  <si>
    <t>Доставка и монтаж на AL-алуминиев проводник AlMgSi Т/4  Ф 8 mm, екструдиран, полутвърд неизолиран. Външен монтаж.</t>
  </si>
  <si>
    <t>Доставка и монтаж на шина 40/4 мм от неръждаема стомана</t>
  </si>
  <si>
    <t>Клема за заземителен кол</t>
  </si>
  <si>
    <t>Диагонална клема за кол, предназначена за връзка на заземителна шина и проводник със заземителен кол</t>
  </si>
  <si>
    <t>Направа на стандартен заземител комплект  от неръждаем заземител мин ф20 Rпр&lt;10ома</t>
  </si>
  <si>
    <r>
      <rPr>
        <b/>
        <sz val="12"/>
        <rFont val="Arial Narrow"/>
        <family val="2"/>
        <charset val="204"/>
      </rPr>
      <t xml:space="preserve">Забележка: </t>
    </r>
    <r>
      <rPr>
        <i/>
        <sz val="12"/>
        <rFont val="Arial Narrow"/>
        <family val="2"/>
        <charset val="204"/>
      </rPr>
      <t>Всички вложени компоненти да притежават сертификати и да може да се идентифицира съгласно изискванията на БДС EN 62561-3, BDS EN 62561-4. Да се приложат сертификати за контрол, протокол за контрол</t>
    </r>
  </si>
  <si>
    <t>Изграждане на мълниезащита от хибриден тип - активна и пасивна</t>
  </si>
  <si>
    <t>Количество по етапи</t>
  </si>
  <si>
    <t>Етап 1</t>
  </si>
  <si>
    <t>Етап 2</t>
  </si>
  <si>
    <t>Етап 3</t>
  </si>
  <si>
    <t>Стойност по етапи</t>
  </si>
  <si>
    <t>Обща стойност</t>
  </si>
  <si>
    <t>Стойност
в лева
без ДДС</t>
  </si>
  <si>
    <t>Ед. цена 
в лева
без ДДС</t>
  </si>
  <si>
    <t>Мярка</t>
  </si>
  <si>
    <t>Общо 
количество</t>
  </si>
  <si>
    <t>Общо 
за етап 1,2,3</t>
  </si>
  <si>
    <t>Таблица приложение към Ценово предложение</t>
  </si>
  <si>
    <t>Подпис и печат:</t>
  </si>
  <si>
    <r>
      <rPr>
        <b/>
        <sz val="12"/>
        <rFont val="Arial Narrow"/>
        <family val="2"/>
        <charset val="204"/>
      </rPr>
      <t xml:space="preserve">Забележка: </t>
    </r>
    <r>
      <rPr>
        <sz val="12"/>
        <rFont val="Arial Narrow"/>
        <family val="2"/>
        <charset val="204"/>
      </rPr>
      <t>Приложението следва да бъде представено подписано в един екземпляр на хартиен носител, заедно с един екземпляр на електронен носител в Microsoft Excel базиран формат (.xlsx).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</si>
</sst>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indexed="9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i/>
      <sz val="12"/>
      <name val="Arial Narrow"/>
      <family val="2"/>
      <charset val="204"/>
    </font>
    <font>
      <i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4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1" xfId="1" applyFont="1" applyBorder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" fontId="4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4" fontId="14" fillId="5" borderId="1" xfId="1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5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8">
    <cellStyle name="Normal" xfId="0" builtinId="0"/>
    <cellStyle name="Normal 14" xfId="1"/>
    <cellStyle name="Нормален 10" xfId="2"/>
    <cellStyle name="Нормален 11" xfId="3"/>
    <cellStyle name="Нормален 2" xfId="7"/>
    <cellStyle name="Нормален 3" xfId="6"/>
    <cellStyle name="Нормален 4" xfId="5"/>
    <cellStyle name="Нормален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3" name="TextBox 1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914900" y="3569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0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1" name="TextBox 7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2" name="TextBox 8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3" name="TextBox 9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4" name="TextBox 10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5" name="TextBox 1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16" name="TextBox 1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17" name="TextBox 1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18" name="TextBox 7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19" name="TextBox 8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20" name="TextBox 9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21" name="TextBox 10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493</xdr:row>
      <xdr:rowOff>0</xdr:rowOff>
    </xdr:from>
    <xdr:ext cx="184731" cy="264560"/>
    <xdr:sp macro="" textlink="">
      <xdr:nvSpPr>
        <xdr:cNvPr id="22" name="TextBox 11"/>
        <xdr:cNvSpPr txBox="1"/>
      </xdr:nvSpPr>
      <xdr:spPr>
        <a:xfrm>
          <a:off x="4914900" y="3782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3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4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5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6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7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8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29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0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1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2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3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4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5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6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7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8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39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0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1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2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3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4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5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6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7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8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49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0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1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2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3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4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5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6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7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8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59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0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1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2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3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4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5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6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7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8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69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0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1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2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3" name="TextBox 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4" name="TextBox 7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5" name="TextBox 8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6" name="TextBox 9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7" name="TextBox 10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494</xdr:row>
      <xdr:rowOff>0</xdr:rowOff>
    </xdr:from>
    <xdr:ext cx="184731" cy="264560"/>
    <xdr:sp macro="" textlink="">
      <xdr:nvSpPr>
        <xdr:cNvPr id="78" name="TextBox 11"/>
        <xdr:cNvSpPr txBox="1"/>
      </xdr:nvSpPr>
      <xdr:spPr>
        <a:xfrm>
          <a:off x="4914900" y="381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79" name="TextBox 1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0" name="TextBox 1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1" name="TextBox 7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2" name="TextBox 8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3" name="TextBox 9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4" name="TextBox 10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500</xdr:row>
      <xdr:rowOff>0</xdr:rowOff>
    </xdr:from>
    <xdr:ext cx="184731" cy="264560"/>
    <xdr:sp macro="" textlink="">
      <xdr:nvSpPr>
        <xdr:cNvPr id="85" name="TextBox 11"/>
        <xdr:cNvSpPr txBox="1"/>
      </xdr:nvSpPr>
      <xdr:spPr>
        <a:xfrm>
          <a:off x="4914900" y="4061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86" name="TextBox 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87" name="TextBox 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88" name="TextBox 7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89" name="TextBox 8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90" name="TextBox 9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91" name="TextBox 10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92" name="TextBox 1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3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4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5" name="TextBox 7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6" name="TextBox 8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7" name="TextBox 9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8" name="TextBox 10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99" name="TextBox 1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0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1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2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3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4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5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6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7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8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09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0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1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2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3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4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5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6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7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8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19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0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1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2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3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4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5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6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7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8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29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0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1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2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3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4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5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6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7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8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39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0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1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2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3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4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5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6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7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8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49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0" name="TextBox 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1" name="TextBox 7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2" name="TextBox 8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3" name="TextBox 9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4" name="TextBox 10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495</xdr:row>
      <xdr:rowOff>0</xdr:rowOff>
    </xdr:from>
    <xdr:ext cx="184731" cy="264560"/>
    <xdr:sp macro="" textlink="">
      <xdr:nvSpPr>
        <xdr:cNvPr id="155" name="TextBox 11"/>
        <xdr:cNvSpPr txBox="1"/>
      </xdr:nvSpPr>
      <xdr:spPr>
        <a:xfrm>
          <a:off x="4914900" y="384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56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57" name="TextBox 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58" name="TextBox 7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59" name="TextBox 8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60" name="TextBox 9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61" name="TextBox 10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489</xdr:row>
      <xdr:rowOff>0</xdr:rowOff>
    </xdr:from>
    <xdr:ext cx="184731" cy="264560"/>
    <xdr:sp macro="" textlink="">
      <xdr:nvSpPr>
        <xdr:cNvPr id="162" name="TextBox 11"/>
        <xdr:cNvSpPr txBox="1"/>
      </xdr:nvSpPr>
      <xdr:spPr>
        <a:xfrm>
          <a:off x="4914900" y="3588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3" name="TextBox 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4" name="TextBox 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5" name="TextBox 7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6" name="TextBox 8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7" name="TextBox 9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8" name="TextBox 10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69" name="TextBox 1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0" name="TextBox 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1" name="TextBox 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2" name="TextBox 7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3" name="TextBox 8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4" name="TextBox 9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5" name="TextBox 10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490</xdr:row>
      <xdr:rowOff>0</xdr:rowOff>
    </xdr:from>
    <xdr:ext cx="184731" cy="264560"/>
    <xdr:sp macro="" textlink="">
      <xdr:nvSpPr>
        <xdr:cNvPr id="176" name="TextBox 11"/>
        <xdr:cNvSpPr txBox="1"/>
      </xdr:nvSpPr>
      <xdr:spPr>
        <a:xfrm>
          <a:off x="4914900" y="3652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77" name="TextBox 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78" name="TextBox 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79" name="TextBox 7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0" name="TextBox 8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1" name="TextBox 9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2" name="TextBox 10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3" name="TextBox 1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4" name="TextBox 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5" name="TextBox 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6" name="TextBox 7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7" name="TextBox 8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8" name="TextBox 9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89" name="TextBox 10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491</xdr:row>
      <xdr:rowOff>0</xdr:rowOff>
    </xdr:from>
    <xdr:ext cx="184731" cy="264560"/>
    <xdr:sp macro="" textlink="">
      <xdr:nvSpPr>
        <xdr:cNvPr id="190" name="TextBox 11"/>
        <xdr:cNvSpPr txBox="1"/>
      </xdr:nvSpPr>
      <xdr:spPr>
        <a:xfrm>
          <a:off x="4914900" y="3717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1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2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3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4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5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6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7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8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199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0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1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2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3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4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5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6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7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8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09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0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1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2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3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4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5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6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7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8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19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0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1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2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3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4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5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6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7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8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29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0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1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2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3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4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5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6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7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8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39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0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1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2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3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4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5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246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47" name="TextBox 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48" name="TextBox 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49" name="TextBox 7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50" name="TextBox 8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51" name="TextBox 9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52" name="TextBox 10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396</xdr:row>
      <xdr:rowOff>0</xdr:rowOff>
    </xdr:from>
    <xdr:ext cx="184731" cy="264560"/>
    <xdr:sp macro="" textlink="">
      <xdr:nvSpPr>
        <xdr:cNvPr id="253" name="TextBox 11"/>
        <xdr:cNvSpPr txBox="1"/>
      </xdr:nvSpPr>
      <xdr:spPr>
        <a:xfrm>
          <a:off x="4914900" y="1494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4" name="TextBox 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5" name="TextBox 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6" name="TextBox 7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7" name="TextBox 8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8" name="TextBox 9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59" name="TextBox 10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0" name="TextBox 1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1" name="TextBox 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2" name="TextBox 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3" name="TextBox 7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4" name="TextBox 8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5" name="TextBox 9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6" name="TextBox 10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397</xdr:row>
      <xdr:rowOff>0</xdr:rowOff>
    </xdr:from>
    <xdr:ext cx="184731" cy="264560"/>
    <xdr:sp macro="" textlink="">
      <xdr:nvSpPr>
        <xdr:cNvPr id="267" name="TextBox 11"/>
        <xdr:cNvSpPr txBox="1"/>
      </xdr:nvSpPr>
      <xdr:spPr>
        <a:xfrm>
          <a:off x="491490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68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69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0" name="TextBox 7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1" name="TextBox 8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2" name="TextBox 9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3" name="TextBox 10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4" name="TextBox 1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5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6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7" name="TextBox 7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8" name="TextBox 8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79" name="TextBox 9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0" name="TextBox 10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1" name="TextBox 1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2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3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4" name="TextBox 7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5" name="TextBox 8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6" name="TextBox 9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7" name="TextBox 10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8" name="TextBox 1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89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0" name="TextBox 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1" name="TextBox 7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2" name="TextBox 8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3" name="TextBox 9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4" name="TextBox 10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413</xdr:row>
      <xdr:rowOff>0</xdr:rowOff>
    </xdr:from>
    <xdr:ext cx="184731" cy="264560"/>
    <xdr:sp macro="" textlink="">
      <xdr:nvSpPr>
        <xdr:cNvPr id="295" name="TextBox 11"/>
        <xdr:cNvSpPr txBox="1"/>
      </xdr:nvSpPr>
      <xdr:spPr>
        <a:xfrm>
          <a:off x="4914900" y="1872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296" name="TextBox 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297" name="TextBox 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298" name="TextBox 7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299" name="TextBox 8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0" name="TextBox 9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1" name="TextBox 10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2" name="TextBox 1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3" name="TextBox 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4" name="TextBox 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5" name="TextBox 7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6" name="TextBox 8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7" name="TextBox 9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8" name="TextBox 10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414</xdr:row>
      <xdr:rowOff>0</xdr:rowOff>
    </xdr:from>
    <xdr:ext cx="184731" cy="264560"/>
    <xdr:sp macro="" textlink="">
      <xdr:nvSpPr>
        <xdr:cNvPr id="309" name="TextBox 11"/>
        <xdr:cNvSpPr txBox="1"/>
      </xdr:nvSpPr>
      <xdr:spPr>
        <a:xfrm>
          <a:off x="4914900" y="1888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0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1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2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3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4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5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6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7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8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19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0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1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2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3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4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5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6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7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8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29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0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1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2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3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4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5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6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7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8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39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0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1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2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3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4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5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6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7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8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49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0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1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2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3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4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5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6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7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8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59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0" name="TextBox 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1" name="TextBox 7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2" name="TextBox 8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3" name="TextBox 9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4" name="TextBox 10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436</xdr:row>
      <xdr:rowOff>0</xdr:rowOff>
    </xdr:from>
    <xdr:ext cx="184731" cy="264560"/>
    <xdr:sp macro="" textlink="">
      <xdr:nvSpPr>
        <xdr:cNvPr id="365" name="TextBox 11"/>
        <xdr:cNvSpPr txBox="1"/>
      </xdr:nvSpPr>
      <xdr:spPr>
        <a:xfrm>
          <a:off x="4914900" y="2382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66" name="TextBox 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67" name="TextBox 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68" name="TextBox 7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69" name="TextBox 8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0" name="TextBox 9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1" name="TextBox 10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2" name="TextBox 1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3" name="TextBox 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4" name="TextBox 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5" name="TextBox 7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6" name="TextBox 8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7" name="TextBox 9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8" name="TextBox 10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437</xdr:row>
      <xdr:rowOff>0</xdr:rowOff>
    </xdr:from>
    <xdr:ext cx="184731" cy="264560"/>
    <xdr:sp macro="" textlink="">
      <xdr:nvSpPr>
        <xdr:cNvPr id="379" name="TextBox 11"/>
        <xdr:cNvSpPr txBox="1"/>
      </xdr:nvSpPr>
      <xdr:spPr>
        <a:xfrm>
          <a:off x="491490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0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1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2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3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4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5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6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7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8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89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0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1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2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3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4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5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6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7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8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399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0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1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2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3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4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5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6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7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8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09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0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1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2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3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4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5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6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7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8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19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0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1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2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3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4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5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6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7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8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29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0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1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2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3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4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5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6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7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8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39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0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1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2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3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4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5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6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7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8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49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0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1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2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3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4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5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6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7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8" name="TextBox 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59" name="TextBox 7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60" name="TextBox 8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61" name="TextBox 9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62" name="TextBox 10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453</xdr:row>
      <xdr:rowOff>0</xdr:rowOff>
    </xdr:from>
    <xdr:ext cx="184731" cy="264560"/>
    <xdr:sp macro="" textlink="">
      <xdr:nvSpPr>
        <xdr:cNvPr id="463" name="TextBox 11"/>
        <xdr:cNvSpPr txBox="1"/>
      </xdr:nvSpPr>
      <xdr:spPr>
        <a:xfrm>
          <a:off x="4914900" y="2760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4" name="TextBox 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5" name="TextBox 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6" name="TextBox 7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7" name="TextBox 8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8" name="TextBox 9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69" name="TextBox 10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0" name="TextBox 1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1" name="TextBox 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2" name="TextBox 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3" name="TextBox 7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4" name="TextBox 8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5" name="TextBox 9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6" name="TextBox 10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454</xdr:row>
      <xdr:rowOff>0</xdr:rowOff>
    </xdr:from>
    <xdr:ext cx="184731" cy="264560"/>
    <xdr:sp macro="" textlink="">
      <xdr:nvSpPr>
        <xdr:cNvPr id="477" name="TextBox 11"/>
        <xdr:cNvSpPr txBox="1"/>
      </xdr:nvSpPr>
      <xdr:spPr>
        <a:xfrm>
          <a:off x="4914900" y="2776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78" name="TextBox 1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79" name="TextBox 1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80" name="TextBox 7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81" name="TextBox 8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82" name="TextBox 9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83" name="TextBox 10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501</xdr:row>
      <xdr:rowOff>0</xdr:rowOff>
    </xdr:from>
    <xdr:ext cx="184731" cy="264560"/>
    <xdr:sp macro="" textlink="">
      <xdr:nvSpPr>
        <xdr:cNvPr id="484" name="TextBox 11"/>
        <xdr:cNvSpPr txBox="1"/>
      </xdr:nvSpPr>
      <xdr:spPr>
        <a:xfrm>
          <a:off x="4914900" y="409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85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86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87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88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89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0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1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2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3" name="TextBox 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4" name="TextBox 7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5" name="TextBox 8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6" name="TextBox 9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7" name="TextBox 10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496</xdr:row>
      <xdr:rowOff>0</xdr:rowOff>
    </xdr:from>
    <xdr:ext cx="184731" cy="264560"/>
    <xdr:sp macro="" textlink="">
      <xdr:nvSpPr>
        <xdr:cNvPr id="498" name="TextBox 11"/>
        <xdr:cNvSpPr txBox="1"/>
      </xdr:nvSpPr>
      <xdr:spPr>
        <a:xfrm>
          <a:off x="4914900" y="387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499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0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1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2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3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4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5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6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7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8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09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0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1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2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3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4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5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6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7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8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19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0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1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2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3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4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5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6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7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8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29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0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1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2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3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4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5" name="TextBox 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6" name="TextBox 7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7" name="TextBox 8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8" name="TextBox 9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39" name="TextBox 10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497</xdr:row>
      <xdr:rowOff>0</xdr:rowOff>
    </xdr:from>
    <xdr:ext cx="184731" cy="264560"/>
    <xdr:sp macro="" textlink="">
      <xdr:nvSpPr>
        <xdr:cNvPr id="540" name="TextBox 11"/>
        <xdr:cNvSpPr txBox="1"/>
      </xdr:nvSpPr>
      <xdr:spPr>
        <a:xfrm>
          <a:off x="4914900" y="392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1" name="TextBox 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2" name="TextBox 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3" name="TextBox 7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4" name="TextBox 8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5" name="TextBox 9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6" name="TextBox 10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7" name="TextBox 1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8" name="TextBox 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49" name="TextBox 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50" name="TextBox 7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51" name="TextBox 8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52" name="TextBox 9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53" name="TextBox 10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498</xdr:row>
      <xdr:rowOff>0</xdr:rowOff>
    </xdr:from>
    <xdr:ext cx="184731" cy="264560"/>
    <xdr:sp macro="" textlink="">
      <xdr:nvSpPr>
        <xdr:cNvPr id="554" name="TextBox 11"/>
        <xdr:cNvSpPr txBox="1"/>
      </xdr:nvSpPr>
      <xdr:spPr>
        <a:xfrm>
          <a:off x="4914900" y="397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55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5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57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58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59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0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1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2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3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4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5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6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7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8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69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0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1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2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3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4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5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7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8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79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0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1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2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3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4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5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6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7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8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89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0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1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2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3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4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5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6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7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8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599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0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1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2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3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4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5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6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7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8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09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0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1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2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3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4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5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6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7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8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19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0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1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2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3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4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5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7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8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29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0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1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2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3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4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5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6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7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8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39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0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1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2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3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4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5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7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8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49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0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1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2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3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4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5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6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7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8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59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0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1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2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3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4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5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6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7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8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69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0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1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2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3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4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5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6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7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8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79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0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1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2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3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4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5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6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7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8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89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0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1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2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3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4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5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7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8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699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0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1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2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3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4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5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6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7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8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09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0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1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2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3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4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5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6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7" name="TextBox 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8" name="TextBox 7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19" name="TextBox 8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20" name="TextBox 9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21" name="TextBox 10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472</xdr:row>
      <xdr:rowOff>0</xdr:rowOff>
    </xdr:from>
    <xdr:ext cx="184731" cy="264560"/>
    <xdr:sp macro="" textlink="">
      <xdr:nvSpPr>
        <xdr:cNvPr id="722" name="TextBox 11"/>
        <xdr:cNvSpPr txBox="1"/>
      </xdr:nvSpPr>
      <xdr:spPr>
        <a:xfrm>
          <a:off x="4914900" y="3187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3" name="TextBox 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4" name="TextBox 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5" name="TextBox 7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6" name="TextBox 8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7" name="TextBox 9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8" name="TextBox 10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29" name="TextBox 1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0" name="TextBox 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1" name="TextBox 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2" name="TextBox 7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3" name="TextBox 8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4" name="TextBox 9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5" name="TextBox 10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473</xdr:row>
      <xdr:rowOff>0</xdr:rowOff>
    </xdr:from>
    <xdr:ext cx="184731" cy="264560"/>
    <xdr:sp macro="" textlink="">
      <xdr:nvSpPr>
        <xdr:cNvPr id="736" name="TextBox 11"/>
        <xdr:cNvSpPr txBox="1"/>
      </xdr:nvSpPr>
      <xdr:spPr>
        <a:xfrm>
          <a:off x="4914900" y="3203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37" name="TextBox 1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38" name="TextBox 1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39" name="TextBox 7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40" name="TextBox 8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41" name="TextBox 9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42" name="TextBox 10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1</xdr:col>
      <xdr:colOff>4419600</xdr:colOff>
      <xdr:row>513</xdr:row>
      <xdr:rowOff>0</xdr:rowOff>
    </xdr:from>
    <xdr:ext cx="184731" cy="264560"/>
    <xdr:sp macro="" textlink="">
      <xdr:nvSpPr>
        <xdr:cNvPr id="743" name="TextBox 11"/>
        <xdr:cNvSpPr txBox="1"/>
      </xdr:nvSpPr>
      <xdr:spPr>
        <a:xfrm>
          <a:off x="4914900" y="4536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56"/>
  <sheetViews>
    <sheetView tabSelected="1" topLeftCell="A637" zoomScale="79" zoomScaleNormal="79" workbookViewId="0">
      <selection activeCell="D656" sqref="D656"/>
    </sheetView>
  </sheetViews>
  <sheetFormatPr defaultColWidth="4.44140625" defaultRowHeight="15.6" x14ac:dyDescent="0.3"/>
  <cols>
    <col min="1" max="1" width="6.21875" style="2" customWidth="1"/>
    <col min="2" max="2" width="71.109375" style="4" customWidth="1"/>
    <col min="3" max="3" width="6.6640625" style="2" bestFit="1" customWidth="1"/>
    <col min="4" max="4" width="12" style="3" bestFit="1" customWidth="1"/>
    <col min="5" max="5" width="10.6640625" style="3" customWidth="1"/>
    <col min="6" max="6" width="15.109375" style="3" customWidth="1"/>
    <col min="7" max="12" width="6.6640625" style="1" bestFit="1" customWidth="1"/>
    <col min="13" max="71" width="8" style="1" customWidth="1"/>
    <col min="72" max="72" width="4" style="1" customWidth="1"/>
    <col min="73" max="73" width="70" style="1" customWidth="1"/>
    <col min="74" max="74" width="8.109375" style="1" customWidth="1"/>
    <col min="75" max="75" width="10.109375" style="1" bestFit="1" customWidth="1"/>
    <col min="76" max="79" width="0" style="1" hidden="1" customWidth="1"/>
    <col min="80" max="80" width="2.44140625" style="1" bestFit="1" customWidth="1"/>
    <col min="81" max="81" width="7.6640625" style="1" bestFit="1" customWidth="1"/>
    <col min="82" max="84" width="14.44140625" style="1" bestFit="1" customWidth="1"/>
    <col min="85" max="87" width="15.109375" style="1" bestFit="1" customWidth="1"/>
    <col min="88" max="93" width="14.44140625" style="1" bestFit="1" customWidth="1"/>
    <col min="94" max="94" width="10.88671875" style="1" bestFit="1" customWidth="1"/>
    <col min="95" max="95" width="12.33203125" style="1" bestFit="1" customWidth="1"/>
    <col min="96" max="104" width="14.44140625" style="1" bestFit="1" customWidth="1"/>
    <col min="105" max="105" width="11.6640625" style="1" bestFit="1" customWidth="1"/>
    <col min="106" max="106" width="12.33203125" style="1" bestFit="1" customWidth="1"/>
    <col min="107" max="107" width="10.33203125" style="1" bestFit="1" customWidth="1"/>
    <col min="108" max="108" width="10.5546875" style="1" bestFit="1" customWidth="1"/>
    <col min="109" max="109" width="10.6640625" style="1" bestFit="1" customWidth="1"/>
    <col min="110" max="118" width="14.44140625" style="1" bestFit="1" customWidth="1"/>
    <col min="119" max="119" width="10.109375" style="1" bestFit="1" customWidth="1"/>
    <col min="120" max="120" width="13" style="1" bestFit="1" customWidth="1"/>
    <col min="121" max="123" width="10.109375" style="1" bestFit="1" customWidth="1"/>
    <col min="124" max="126" width="10.33203125" style="1" bestFit="1" customWidth="1"/>
    <col min="127" max="127" width="10.109375" style="1" bestFit="1" customWidth="1"/>
    <col min="128" max="128" width="10.33203125" style="1" bestFit="1" customWidth="1"/>
    <col min="129" max="129" width="15.109375" style="1" bestFit="1" customWidth="1"/>
    <col min="130" max="130" width="9.6640625" style="1" bestFit="1" customWidth="1"/>
    <col min="131" max="131" width="10.109375" style="1" bestFit="1" customWidth="1"/>
    <col min="132" max="132" width="12" style="1" bestFit="1" customWidth="1"/>
    <col min="133" max="133" width="14.33203125" style="1" bestFit="1" customWidth="1"/>
    <col min="134" max="134" width="10.33203125" style="1" bestFit="1" customWidth="1"/>
    <col min="135" max="251" width="4.44140625" style="1"/>
    <col min="252" max="252" width="4" style="1" customWidth="1"/>
    <col min="253" max="253" width="70.6640625" style="1" customWidth="1"/>
    <col min="254" max="254" width="7.6640625" style="1" bestFit="1" customWidth="1"/>
    <col min="255" max="255" width="8.5546875" style="1" bestFit="1" customWidth="1"/>
    <col min="256" max="256" width="15.33203125" style="1" customWidth="1"/>
    <col min="257" max="257" width="13.88671875" style="1" bestFit="1" customWidth="1"/>
    <col min="258" max="258" width="15.6640625" style="1" bestFit="1" customWidth="1"/>
    <col min="259" max="259" width="12.6640625" style="1" customWidth="1"/>
    <col min="260" max="327" width="8" style="1" customWidth="1"/>
    <col min="328" max="328" width="4" style="1" customWidth="1"/>
    <col min="329" max="329" width="70" style="1" customWidth="1"/>
    <col min="330" max="330" width="8.109375" style="1" customWidth="1"/>
    <col min="331" max="331" width="10.109375" style="1" bestFit="1" customWidth="1"/>
    <col min="332" max="335" width="0" style="1" hidden="1" customWidth="1"/>
    <col min="336" max="336" width="2.44140625" style="1" bestFit="1" customWidth="1"/>
    <col min="337" max="337" width="7.6640625" style="1" bestFit="1" customWidth="1"/>
    <col min="338" max="340" width="14.44140625" style="1" bestFit="1" customWidth="1"/>
    <col min="341" max="343" width="15.109375" style="1" bestFit="1" customWidth="1"/>
    <col min="344" max="349" width="14.44140625" style="1" bestFit="1" customWidth="1"/>
    <col min="350" max="350" width="10.88671875" style="1" bestFit="1" customWidth="1"/>
    <col min="351" max="351" width="12.33203125" style="1" bestFit="1" customWidth="1"/>
    <col min="352" max="360" width="14.44140625" style="1" bestFit="1" customWidth="1"/>
    <col min="361" max="361" width="11.6640625" style="1" bestFit="1" customWidth="1"/>
    <col min="362" max="362" width="12.33203125" style="1" bestFit="1" customWidth="1"/>
    <col min="363" max="363" width="10.33203125" style="1" bestFit="1" customWidth="1"/>
    <col min="364" max="364" width="10.5546875" style="1" bestFit="1" customWidth="1"/>
    <col min="365" max="365" width="10.6640625" style="1" bestFit="1" customWidth="1"/>
    <col min="366" max="374" width="14.44140625" style="1" bestFit="1" customWidth="1"/>
    <col min="375" max="375" width="10.109375" style="1" bestFit="1" customWidth="1"/>
    <col min="376" max="376" width="13" style="1" bestFit="1" customWidth="1"/>
    <col min="377" max="379" width="10.109375" style="1" bestFit="1" customWidth="1"/>
    <col min="380" max="382" width="10.33203125" style="1" bestFit="1" customWidth="1"/>
    <col min="383" max="383" width="10.109375" style="1" bestFit="1" customWidth="1"/>
    <col min="384" max="384" width="10.33203125" style="1" bestFit="1" customWidth="1"/>
    <col min="385" max="385" width="15.109375" style="1" bestFit="1" customWidth="1"/>
    <col min="386" max="386" width="9.6640625" style="1" bestFit="1" customWidth="1"/>
    <col min="387" max="387" width="10.109375" style="1" bestFit="1" customWidth="1"/>
    <col min="388" max="388" width="12" style="1" bestFit="1" customWidth="1"/>
    <col min="389" max="389" width="14.33203125" style="1" bestFit="1" customWidth="1"/>
    <col min="390" max="390" width="10.33203125" style="1" bestFit="1" customWidth="1"/>
    <col min="391" max="507" width="4.44140625" style="1"/>
    <col min="508" max="508" width="4" style="1" customWidth="1"/>
    <col min="509" max="509" width="70.6640625" style="1" customWidth="1"/>
    <col min="510" max="510" width="7.6640625" style="1" bestFit="1" customWidth="1"/>
    <col min="511" max="511" width="8.5546875" style="1" bestFit="1" customWidth="1"/>
    <col min="512" max="512" width="15.33203125" style="1" customWidth="1"/>
    <col min="513" max="513" width="13.88671875" style="1" bestFit="1" customWidth="1"/>
    <col min="514" max="514" width="15.6640625" style="1" bestFit="1" customWidth="1"/>
    <col min="515" max="515" width="12.6640625" style="1" customWidth="1"/>
    <col min="516" max="583" width="8" style="1" customWidth="1"/>
    <col min="584" max="584" width="4" style="1" customWidth="1"/>
    <col min="585" max="585" width="70" style="1" customWidth="1"/>
    <col min="586" max="586" width="8.109375" style="1" customWidth="1"/>
    <col min="587" max="587" width="10.109375" style="1" bestFit="1" customWidth="1"/>
    <col min="588" max="591" width="0" style="1" hidden="1" customWidth="1"/>
    <col min="592" max="592" width="2.44140625" style="1" bestFit="1" customWidth="1"/>
    <col min="593" max="593" width="7.6640625" style="1" bestFit="1" customWidth="1"/>
    <col min="594" max="596" width="14.44140625" style="1" bestFit="1" customWidth="1"/>
    <col min="597" max="599" width="15.109375" style="1" bestFit="1" customWidth="1"/>
    <col min="600" max="605" width="14.44140625" style="1" bestFit="1" customWidth="1"/>
    <col min="606" max="606" width="10.88671875" style="1" bestFit="1" customWidth="1"/>
    <col min="607" max="607" width="12.33203125" style="1" bestFit="1" customWidth="1"/>
    <col min="608" max="616" width="14.44140625" style="1" bestFit="1" customWidth="1"/>
    <col min="617" max="617" width="11.6640625" style="1" bestFit="1" customWidth="1"/>
    <col min="618" max="618" width="12.33203125" style="1" bestFit="1" customWidth="1"/>
    <col min="619" max="619" width="10.33203125" style="1" bestFit="1" customWidth="1"/>
    <col min="620" max="620" width="10.5546875" style="1" bestFit="1" customWidth="1"/>
    <col min="621" max="621" width="10.6640625" style="1" bestFit="1" customWidth="1"/>
    <col min="622" max="630" width="14.44140625" style="1" bestFit="1" customWidth="1"/>
    <col min="631" max="631" width="10.109375" style="1" bestFit="1" customWidth="1"/>
    <col min="632" max="632" width="13" style="1" bestFit="1" customWidth="1"/>
    <col min="633" max="635" width="10.109375" style="1" bestFit="1" customWidth="1"/>
    <col min="636" max="638" width="10.33203125" style="1" bestFit="1" customWidth="1"/>
    <col min="639" max="639" width="10.109375" style="1" bestFit="1" customWidth="1"/>
    <col min="640" max="640" width="10.33203125" style="1" bestFit="1" customWidth="1"/>
    <col min="641" max="641" width="15.109375" style="1" bestFit="1" customWidth="1"/>
    <col min="642" max="642" width="9.6640625" style="1" bestFit="1" customWidth="1"/>
    <col min="643" max="643" width="10.109375" style="1" bestFit="1" customWidth="1"/>
    <col min="644" max="644" width="12" style="1" bestFit="1" customWidth="1"/>
    <col min="645" max="645" width="14.33203125" style="1" bestFit="1" customWidth="1"/>
    <col min="646" max="646" width="10.33203125" style="1" bestFit="1" customWidth="1"/>
    <col min="647" max="763" width="4.44140625" style="1"/>
    <col min="764" max="764" width="4" style="1" customWidth="1"/>
    <col min="765" max="765" width="70.6640625" style="1" customWidth="1"/>
    <col min="766" max="766" width="7.6640625" style="1" bestFit="1" customWidth="1"/>
    <col min="767" max="767" width="8.5546875" style="1" bestFit="1" customWidth="1"/>
    <col min="768" max="768" width="15.33203125" style="1" customWidth="1"/>
    <col min="769" max="769" width="13.88671875" style="1" bestFit="1" customWidth="1"/>
    <col min="770" max="770" width="15.6640625" style="1" bestFit="1" customWidth="1"/>
    <col min="771" max="771" width="12.6640625" style="1" customWidth="1"/>
    <col min="772" max="839" width="8" style="1" customWidth="1"/>
    <col min="840" max="840" width="4" style="1" customWidth="1"/>
    <col min="841" max="841" width="70" style="1" customWidth="1"/>
    <col min="842" max="842" width="8.109375" style="1" customWidth="1"/>
    <col min="843" max="843" width="10.109375" style="1" bestFit="1" customWidth="1"/>
    <col min="844" max="847" width="0" style="1" hidden="1" customWidth="1"/>
    <col min="848" max="848" width="2.44140625" style="1" bestFit="1" customWidth="1"/>
    <col min="849" max="849" width="7.6640625" style="1" bestFit="1" customWidth="1"/>
    <col min="850" max="852" width="14.44140625" style="1" bestFit="1" customWidth="1"/>
    <col min="853" max="855" width="15.109375" style="1" bestFit="1" customWidth="1"/>
    <col min="856" max="861" width="14.44140625" style="1" bestFit="1" customWidth="1"/>
    <col min="862" max="862" width="10.88671875" style="1" bestFit="1" customWidth="1"/>
    <col min="863" max="863" width="12.33203125" style="1" bestFit="1" customWidth="1"/>
    <col min="864" max="872" width="14.44140625" style="1" bestFit="1" customWidth="1"/>
    <col min="873" max="873" width="11.6640625" style="1" bestFit="1" customWidth="1"/>
    <col min="874" max="874" width="12.33203125" style="1" bestFit="1" customWidth="1"/>
    <col min="875" max="875" width="10.33203125" style="1" bestFit="1" customWidth="1"/>
    <col min="876" max="876" width="10.5546875" style="1" bestFit="1" customWidth="1"/>
    <col min="877" max="877" width="10.6640625" style="1" bestFit="1" customWidth="1"/>
    <col min="878" max="886" width="14.44140625" style="1" bestFit="1" customWidth="1"/>
    <col min="887" max="887" width="10.109375" style="1" bestFit="1" customWidth="1"/>
    <col min="888" max="888" width="13" style="1" bestFit="1" customWidth="1"/>
    <col min="889" max="891" width="10.109375" style="1" bestFit="1" customWidth="1"/>
    <col min="892" max="894" width="10.33203125" style="1" bestFit="1" customWidth="1"/>
    <col min="895" max="895" width="10.109375" style="1" bestFit="1" customWidth="1"/>
    <col min="896" max="896" width="10.33203125" style="1" bestFit="1" customWidth="1"/>
    <col min="897" max="897" width="15.109375" style="1" bestFit="1" customWidth="1"/>
    <col min="898" max="898" width="9.6640625" style="1" bestFit="1" customWidth="1"/>
    <col min="899" max="899" width="10.109375" style="1" bestFit="1" customWidth="1"/>
    <col min="900" max="900" width="12" style="1" bestFit="1" customWidth="1"/>
    <col min="901" max="901" width="14.33203125" style="1" bestFit="1" customWidth="1"/>
    <col min="902" max="902" width="10.33203125" style="1" bestFit="1" customWidth="1"/>
    <col min="903" max="1019" width="4.44140625" style="1"/>
    <col min="1020" max="1020" width="4" style="1" customWidth="1"/>
    <col min="1021" max="1021" width="70.6640625" style="1" customWidth="1"/>
    <col min="1022" max="1022" width="7.6640625" style="1" bestFit="1" customWidth="1"/>
    <col min="1023" max="1023" width="8.5546875" style="1" bestFit="1" customWidth="1"/>
    <col min="1024" max="1024" width="15.33203125" style="1" customWidth="1"/>
    <col min="1025" max="1025" width="13.88671875" style="1" bestFit="1" customWidth="1"/>
    <col min="1026" max="1026" width="15.6640625" style="1" bestFit="1" customWidth="1"/>
    <col min="1027" max="1027" width="12.6640625" style="1" customWidth="1"/>
    <col min="1028" max="1095" width="8" style="1" customWidth="1"/>
    <col min="1096" max="1096" width="4" style="1" customWidth="1"/>
    <col min="1097" max="1097" width="70" style="1" customWidth="1"/>
    <col min="1098" max="1098" width="8.109375" style="1" customWidth="1"/>
    <col min="1099" max="1099" width="10.109375" style="1" bestFit="1" customWidth="1"/>
    <col min="1100" max="1103" width="0" style="1" hidden="1" customWidth="1"/>
    <col min="1104" max="1104" width="2.44140625" style="1" bestFit="1" customWidth="1"/>
    <col min="1105" max="1105" width="7.6640625" style="1" bestFit="1" customWidth="1"/>
    <col min="1106" max="1108" width="14.44140625" style="1" bestFit="1" customWidth="1"/>
    <col min="1109" max="1111" width="15.109375" style="1" bestFit="1" customWidth="1"/>
    <col min="1112" max="1117" width="14.44140625" style="1" bestFit="1" customWidth="1"/>
    <col min="1118" max="1118" width="10.88671875" style="1" bestFit="1" customWidth="1"/>
    <col min="1119" max="1119" width="12.33203125" style="1" bestFit="1" customWidth="1"/>
    <col min="1120" max="1128" width="14.44140625" style="1" bestFit="1" customWidth="1"/>
    <col min="1129" max="1129" width="11.6640625" style="1" bestFit="1" customWidth="1"/>
    <col min="1130" max="1130" width="12.33203125" style="1" bestFit="1" customWidth="1"/>
    <col min="1131" max="1131" width="10.33203125" style="1" bestFit="1" customWidth="1"/>
    <col min="1132" max="1132" width="10.5546875" style="1" bestFit="1" customWidth="1"/>
    <col min="1133" max="1133" width="10.6640625" style="1" bestFit="1" customWidth="1"/>
    <col min="1134" max="1142" width="14.44140625" style="1" bestFit="1" customWidth="1"/>
    <col min="1143" max="1143" width="10.109375" style="1" bestFit="1" customWidth="1"/>
    <col min="1144" max="1144" width="13" style="1" bestFit="1" customWidth="1"/>
    <col min="1145" max="1147" width="10.109375" style="1" bestFit="1" customWidth="1"/>
    <col min="1148" max="1150" width="10.33203125" style="1" bestFit="1" customWidth="1"/>
    <col min="1151" max="1151" width="10.109375" style="1" bestFit="1" customWidth="1"/>
    <col min="1152" max="1152" width="10.33203125" style="1" bestFit="1" customWidth="1"/>
    <col min="1153" max="1153" width="15.109375" style="1" bestFit="1" customWidth="1"/>
    <col min="1154" max="1154" width="9.6640625" style="1" bestFit="1" customWidth="1"/>
    <col min="1155" max="1155" width="10.109375" style="1" bestFit="1" customWidth="1"/>
    <col min="1156" max="1156" width="12" style="1" bestFit="1" customWidth="1"/>
    <col min="1157" max="1157" width="14.33203125" style="1" bestFit="1" customWidth="1"/>
    <col min="1158" max="1158" width="10.33203125" style="1" bestFit="1" customWidth="1"/>
    <col min="1159" max="1275" width="4.44140625" style="1"/>
    <col min="1276" max="1276" width="4" style="1" customWidth="1"/>
    <col min="1277" max="1277" width="70.6640625" style="1" customWidth="1"/>
    <col min="1278" max="1278" width="7.6640625" style="1" bestFit="1" customWidth="1"/>
    <col min="1279" max="1279" width="8.5546875" style="1" bestFit="1" customWidth="1"/>
    <col min="1280" max="1280" width="15.33203125" style="1" customWidth="1"/>
    <col min="1281" max="1281" width="13.88671875" style="1" bestFit="1" customWidth="1"/>
    <col min="1282" max="1282" width="15.6640625" style="1" bestFit="1" customWidth="1"/>
    <col min="1283" max="1283" width="12.6640625" style="1" customWidth="1"/>
    <col min="1284" max="1351" width="8" style="1" customWidth="1"/>
    <col min="1352" max="1352" width="4" style="1" customWidth="1"/>
    <col min="1353" max="1353" width="70" style="1" customWidth="1"/>
    <col min="1354" max="1354" width="8.109375" style="1" customWidth="1"/>
    <col min="1355" max="1355" width="10.109375" style="1" bestFit="1" customWidth="1"/>
    <col min="1356" max="1359" width="0" style="1" hidden="1" customWidth="1"/>
    <col min="1360" max="1360" width="2.44140625" style="1" bestFit="1" customWidth="1"/>
    <col min="1361" max="1361" width="7.6640625" style="1" bestFit="1" customWidth="1"/>
    <col min="1362" max="1364" width="14.44140625" style="1" bestFit="1" customWidth="1"/>
    <col min="1365" max="1367" width="15.109375" style="1" bestFit="1" customWidth="1"/>
    <col min="1368" max="1373" width="14.44140625" style="1" bestFit="1" customWidth="1"/>
    <col min="1374" max="1374" width="10.88671875" style="1" bestFit="1" customWidth="1"/>
    <col min="1375" max="1375" width="12.33203125" style="1" bestFit="1" customWidth="1"/>
    <col min="1376" max="1384" width="14.44140625" style="1" bestFit="1" customWidth="1"/>
    <col min="1385" max="1385" width="11.6640625" style="1" bestFit="1" customWidth="1"/>
    <col min="1386" max="1386" width="12.33203125" style="1" bestFit="1" customWidth="1"/>
    <col min="1387" max="1387" width="10.33203125" style="1" bestFit="1" customWidth="1"/>
    <col min="1388" max="1388" width="10.5546875" style="1" bestFit="1" customWidth="1"/>
    <col min="1389" max="1389" width="10.6640625" style="1" bestFit="1" customWidth="1"/>
    <col min="1390" max="1398" width="14.44140625" style="1" bestFit="1" customWidth="1"/>
    <col min="1399" max="1399" width="10.109375" style="1" bestFit="1" customWidth="1"/>
    <col min="1400" max="1400" width="13" style="1" bestFit="1" customWidth="1"/>
    <col min="1401" max="1403" width="10.109375" style="1" bestFit="1" customWidth="1"/>
    <col min="1404" max="1406" width="10.33203125" style="1" bestFit="1" customWidth="1"/>
    <col min="1407" max="1407" width="10.109375" style="1" bestFit="1" customWidth="1"/>
    <col min="1408" max="1408" width="10.33203125" style="1" bestFit="1" customWidth="1"/>
    <col min="1409" max="1409" width="15.109375" style="1" bestFit="1" customWidth="1"/>
    <col min="1410" max="1410" width="9.6640625" style="1" bestFit="1" customWidth="1"/>
    <col min="1411" max="1411" width="10.109375" style="1" bestFit="1" customWidth="1"/>
    <col min="1412" max="1412" width="12" style="1" bestFit="1" customWidth="1"/>
    <col min="1413" max="1413" width="14.33203125" style="1" bestFit="1" customWidth="1"/>
    <col min="1414" max="1414" width="10.33203125" style="1" bestFit="1" customWidth="1"/>
    <col min="1415" max="1531" width="4.44140625" style="1"/>
    <col min="1532" max="1532" width="4" style="1" customWidth="1"/>
    <col min="1533" max="1533" width="70.6640625" style="1" customWidth="1"/>
    <col min="1534" max="1534" width="7.6640625" style="1" bestFit="1" customWidth="1"/>
    <col min="1535" max="1535" width="8.5546875" style="1" bestFit="1" customWidth="1"/>
    <col min="1536" max="1536" width="15.33203125" style="1" customWidth="1"/>
    <col min="1537" max="1537" width="13.88671875" style="1" bestFit="1" customWidth="1"/>
    <col min="1538" max="1538" width="15.6640625" style="1" bestFit="1" customWidth="1"/>
    <col min="1539" max="1539" width="12.6640625" style="1" customWidth="1"/>
    <col min="1540" max="1607" width="8" style="1" customWidth="1"/>
    <col min="1608" max="1608" width="4" style="1" customWidth="1"/>
    <col min="1609" max="1609" width="70" style="1" customWidth="1"/>
    <col min="1610" max="1610" width="8.109375" style="1" customWidth="1"/>
    <col min="1611" max="1611" width="10.109375" style="1" bestFit="1" customWidth="1"/>
    <col min="1612" max="1615" width="0" style="1" hidden="1" customWidth="1"/>
    <col min="1616" max="1616" width="2.44140625" style="1" bestFit="1" customWidth="1"/>
    <col min="1617" max="1617" width="7.6640625" style="1" bestFit="1" customWidth="1"/>
    <col min="1618" max="1620" width="14.44140625" style="1" bestFit="1" customWidth="1"/>
    <col min="1621" max="1623" width="15.109375" style="1" bestFit="1" customWidth="1"/>
    <col min="1624" max="1629" width="14.44140625" style="1" bestFit="1" customWidth="1"/>
    <col min="1630" max="1630" width="10.88671875" style="1" bestFit="1" customWidth="1"/>
    <col min="1631" max="1631" width="12.33203125" style="1" bestFit="1" customWidth="1"/>
    <col min="1632" max="1640" width="14.44140625" style="1" bestFit="1" customWidth="1"/>
    <col min="1641" max="1641" width="11.6640625" style="1" bestFit="1" customWidth="1"/>
    <col min="1642" max="1642" width="12.33203125" style="1" bestFit="1" customWidth="1"/>
    <col min="1643" max="1643" width="10.33203125" style="1" bestFit="1" customWidth="1"/>
    <col min="1644" max="1644" width="10.5546875" style="1" bestFit="1" customWidth="1"/>
    <col min="1645" max="1645" width="10.6640625" style="1" bestFit="1" customWidth="1"/>
    <col min="1646" max="1654" width="14.44140625" style="1" bestFit="1" customWidth="1"/>
    <col min="1655" max="1655" width="10.109375" style="1" bestFit="1" customWidth="1"/>
    <col min="1656" max="1656" width="13" style="1" bestFit="1" customWidth="1"/>
    <col min="1657" max="1659" width="10.109375" style="1" bestFit="1" customWidth="1"/>
    <col min="1660" max="1662" width="10.33203125" style="1" bestFit="1" customWidth="1"/>
    <col min="1663" max="1663" width="10.109375" style="1" bestFit="1" customWidth="1"/>
    <col min="1664" max="1664" width="10.33203125" style="1" bestFit="1" customWidth="1"/>
    <col min="1665" max="1665" width="15.109375" style="1" bestFit="1" customWidth="1"/>
    <col min="1666" max="1666" width="9.6640625" style="1" bestFit="1" customWidth="1"/>
    <col min="1667" max="1667" width="10.109375" style="1" bestFit="1" customWidth="1"/>
    <col min="1668" max="1668" width="12" style="1" bestFit="1" customWidth="1"/>
    <col min="1669" max="1669" width="14.33203125" style="1" bestFit="1" customWidth="1"/>
    <col min="1670" max="1670" width="10.33203125" style="1" bestFit="1" customWidth="1"/>
    <col min="1671" max="1787" width="4.44140625" style="1"/>
    <col min="1788" max="1788" width="4" style="1" customWidth="1"/>
    <col min="1789" max="1789" width="70.6640625" style="1" customWidth="1"/>
    <col min="1790" max="1790" width="7.6640625" style="1" bestFit="1" customWidth="1"/>
    <col min="1791" max="1791" width="8.5546875" style="1" bestFit="1" customWidth="1"/>
    <col min="1792" max="1792" width="15.33203125" style="1" customWidth="1"/>
    <col min="1793" max="1793" width="13.88671875" style="1" bestFit="1" customWidth="1"/>
    <col min="1794" max="1794" width="15.6640625" style="1" bestFit="1" customWidth="1"/>
    <col min="1795" max="1795" width="12.6640625" style="1" customWidth="1"/>
    <col min="1796" max="1863" width="8" style="1" customWidth="1"/>
    <col min="1864" max="1864" width="4" style="1" customWidth="1"/>
    <col min="1865" max="1865" width="70" style="1" customWidth="1"/>
    <col min="1866" max="1866" width="8.109375" style="1" customWidth="1"/>
    <col min="1867" max="1867" width="10.109375" style="1" bestFit="1" customWidth="1"/>
    <col min="1868" max="1871" width="0" style="1" hidden="1" customWidth="1"/>
    <col min="1872" max="1872" width="2.44140625" style="1" bestFit="1" customWidth="1"/>
    <col min="1873" max="1873" width="7.6640625" style="1" bestFit="1" customWidth="1"/>
    <col min="1874" max="1876" width="14.44140625" style="1" bestFit="1" customWidth="1"/>
    <col min="1877" max="1879" width="15.109375" style="1" bestFit="1" customWidth="1"/>
    <col min="1880" max="1885" width="14.44140625" style="1" bestFit="1" customWidth="1"/>
    <col min="1886" max="1886" width="10.88671875" style="1" bestFit="1" customWidth="1"/>
    <col min="1887" max="1887" width="12.33203125" style="1" bestFit="1" customWidth="1"/>
    <col min="1888" max="1896" width="14.44140625" style="1" bestFit="1" customWidth="1"/>
    <col min="1897" max="1897" width="11.6640625" style="1" bestFit="1" customWidth="1"/>
    <col min="1898" max="1898" width="12.33203125" style="1" bestFit="1" customWidth="1"/>
    <col min="1899" max="1899" width="10.33203125" style="1" bestFit="1" customWidth="1"/>
    <col min="1900" max="1900" width="10.5546875" style="1" bestFit="1" customWidth="1"/>
    <col min="1901" max="1901" width="10.6640625" style="1" bestFit="1" customWidth="1"/>
    <col min="1902" max="1910" width="14.44140625" style="1" bestFit="1" customWidth="1"/>
    <col min="1911" max="1911" width="10.109375" style="1" bestFit="1" customWidth="1"/>
    <col min="1912" max="1912" width="13" style="1" bestFit="1" customWidth="1"/>
    <col min="1913" max="1915" width="10.109375" style="1" bestFit="1" customWidth="1"/>
    <col min="1916" max="1918" width="10.33203125" style="1" bestFit="1" customWidth="1"/>
    <col min="1919" max="1919" width="10.109375" style="1" bestFit="1" customWidth="1"/>
    <col min="1920" max="1920" width="10.33203125" style="1" bestFit="1" customWidth="1"/>
    <col min="1921" max="1921" width="15.109375" style="1" bestFit="1" customWidth="1"/>
    <col min="1922" max="1922" width="9.6640625" style="1" bestFit="1" customWidth="1"/>
    <col min="1923" max="1923" width="10.109375" style="1" bestFit="1" customWidth="1"/>
    <col min="1924" max="1924" width="12" style="1" bestFit="1" customWidth="1"/>
    <col min="1925" max="1925" width="14.33203125" style="1" bestFit="1" customWidth="1"/>
    <col min="1926" max="1926" width="10.33203125" style="1" bestFit="1" customWidth="1"/>
    <col min="1927" max="2043" width="4.44140625" style="1"/>
    <col min="2044" max="2044" width="4" style="1" customWidth="1"/>
    <col min="2045" max="2045" width="70.6640625" style="1" customWidth="1"/>
    <col min="2046" max="2046" width="7.6640625" style="1" bestFit="1" customWidth="1"/>
    <col min="2047" max="2047" width="8.5546875" style="1" bestFit="1" customWidth="1"/>
    <col min="2048" max="2048" width="15.33203125" style="1" customWidth="1"/>
    <col min="2049" max="2049" width="13.88671875" style="1" bestFit="1" customWidth="1"/>
    <col min="2050" max="2050" width="15.6640625" style="1" bestFit="1" customWidth="1"/>
    <col min="2051" max="2051" width="12.6640625" style="1" customWidth="1"/>
    <col min="2052" max="2119" width="8" style="1" customWidth="1"/>
    <col min="2120" max="2120" width="4" style="1" customWidth="1"/>
    <col min="2121" max="2121" width="70" style="1" customWidth="1"/>
    <col min="2122" max="2122" width="8.109375" style="1" customWidth="1"/>
    <col min="2123" max="2123" width="10.109375" style="1" bestFit="1" customWidth="1"/>
    <col min="2124" max="2127" width="0" style="1" hidden="1" customWidth="1"/>
    <col min="2128" max="2128" width="2.44140625" style="1" bestFit="1" customWidth="1"/>
    <col min="2129" max="2129" width="7.6640625" style="1" bestFit="1" customWidth="1"/>
    <col min="2130" max="2132" width="14.44140625" style="1" bestFit="1" customWidth="1"/>
    <col min="2133" max="2135" width="15.109375" style="1" bestFit="1" customWidth="1"/>
    <col min="2136" max="2141" width="14.44140625" style="1" bestFit="1" customWidth="1"/>
    <col min="2142" max="2142" width="10.88671875" style="1" bestFit="1" customWidth="1"/>
    <col min="2143" max="2143" width="12.33203125" style="1" bestFit="1" customWidth="1"/>
    <col min="2144" max="2152" width="14.44140625" style="1" bestFit="1" customWidth="1"/>
    <col min="2153" max="2153" width="11.6640625" style="1" bestFit="1" customWidth="1"/>
    <col min="2154" max="2154" width="12.33203125" style="1" bestFit="1" customWidth="1"/>
    <col min="2155" max="2155" width="10.33203125" style="1" bestFit="1" customWidth="1"/>
    <col min="2156" max="2156" width="10.5546875" style="1" bestFit="1" customWidth="1"/>
    <col min="2157" max="2157" width="10.6640625" style="1" bestFit="1" customWidth="1"/>
    <col min="2158" max="2166" width="14.44140625" style="1" bestFit="1" customWidth="1"/>
    <col min="2167" max="2167" width="10.109375" style="1" bestFit="1" customWidth="1"/>
    <col min="2168" max="2168" width="13" style="1" bestFit="1" customWidth="1"/>
    <col min="2169" max="2171" width="10.109375" style="1" bestFit="1" customWidth="1"/>
    <col min="2172" max="2174" width="10.33203125" style="1" bestFit="1" customWidth="1"/>
    <col min="2175" max="2175" width="10.109375" style="1" bestFit="1" customWidth="1"/>
    <col min="2176" max="2176" width="10.33203125" style="1" bestFit="1" customWidth="1"/>
    <col min="2177" max="2177" width="15.109375" style="1" bestFit="1" customWidth="1"/>
    <col min="2178" max="2178" width="9.6640625" style="1" bestFit="1" customWidth="1"/>
    <col min="2179" max="2179" width="10.109375" style="1" bestFit="1" customWidth="1"/>
    <col min="2180" max="2180" width="12" style="1" bestFit="1" customWidth="1"/>
    <col min="2181" max="2181" width="14.33203125" style="1" bestFit="1" customWidth="1"/>
    <col min="2182" max="2182" width="10.33203125" style="1" bestFit="1" customWidth="1"/>
    <col min="2183" max="2299" width="4.44140625" style="1"/>
    <col min="2300" max="2300" width="4" style="1" customWidth="1"/>
    <col min="2301" max="2301" width="70.6640625" style="1" customWidth="1"/>
    <col min="2302" max="2302" width="7.6640625" style="1" bestFit="1" customWidth="1"/>
    <col min="2303" max="2303" width="8.5546875" style="1" bestFit="1" customWidth="1"/>
    <col min="2304" max="2304" width="15.33203125" style="1" customWidth="1"/>
    <col min="2305" max="2305" width="13.88671875" style="1" bestFit="1" customWidth="1"/>
    <col min="2306" max="2306" width="15.6640625" style="1" bestFit="1" customWidth="1"/>
    <col min="2307" max="2307" width="12.6640625" style="1" customWidth="1"/>
    <col min="2308" max="2375" width="8" style="1" customWidth="1"/>
    <col min="2376" max="2376" width="4" style="1" customWidth="1"/>
    <col min="2377" max="2377" width="70" style="1" customWidth="1"/>
    <col min="2378" max="2378" width="8.109375" style="1" customWidth="1"/>
    <col min="2379" max="2379" width="10.109375" style="1" bestFit="1" customWidth="1"/>
    <col min="2380" max="2383" width="0" style="1" hidden="1" customWidth="1"/>
    <col min="2384" max="2384" width="2.44140625" style="1" bestFit="1" customWidth="1"/>
    <col min="2385" max="2385" width="7.6640625" style="1" bestFit="1" customWidth="1"/>
    <col min="2386" max="2388" width="14.44140625" style="1" bestFit="1" customWidth="1"/>
    <col min="2389" max="2391" width="15.109375" style="1" bestFit="1" customWidth="1"/>
    <col min="2392" max="2397" width="14.44140625" style="1" bestFit="1" customWidth="1"/>
    <col min="2398" max="2398" width="10.88671875" style="1" bestFit="1" customWidth="1"/>
    <col min="2399" max="2399" width="12.33203125" style="1" bestFit="1" customWidth="1"/>
    <col min="2400" max="2408" width="14.44140625" style="1" bestFit="1" customWidth="1"/>
    <col min="2409" max="2409" width="11.6640625" style="1" bestFit="1" customWidth="1"/>
    <col min="2410" max="2410" width="12.33203125" style="1" bestFit="1" customWidth="1"/>
    <col min="2411" max="2411" width="10.33203125" style="1" bestFit="1" customWidth="1"/>
    <col min="2412" max="2412" width="10.5546875" style="1" bestFit="1" customWidth="1"/>
    <col min="2413" max="2413" width="10.6640625" style="1" bestFit="1" customWidth="1"/>
    <col min="2414" max="2422" width="14.44140625" style="1" bestFit="1" customWidth="1"/>
    <col min="2423" max="2423" width="10.109375" style="1" bestFit="1" customWidth="1"/>
    <col min="2424" max="2424" width="13" style="1" bestFit="1" customWidth="1"/>
    <col min="2425" max="2427" width="10.109375" style="1" bestFit="1" customWidth="1"/>
    <col min="2428" max="2430" width="10.33203125" style="1" bestFit="1" customWidth="1"/>
    <col min="2431" max="2431" width="10.109375" style="1" bestFit="1" customWidth="1"/>
    <col min="2432" max="2432" width="10.33203125" style="1" bestFit="1" customWidth="1"/>
    <col min="2433" max="2433" width="15.109375" style="1" bestFit="1" customWidth="1"/>
    <col min="2434" max="2434" width="9.6640625" style="1" bestFit="1" customWidth="1"/>
    <col min="2435" max="2435" width="10.109375" style="1" bestFit="1" customWidth="1"/>
    <col min="2436" max="2436" width="12" style="1" bestFit="1" customWidth="1"/>
    <col min="2437" max="2437" width="14.33203125" style="1" bestFit="1" customWidth="1"/>
    <col min="2438" max="2438" width="10.33203125" style="1" bestFit="1" customWidth="1"/>
    <col min="2439" max="2555" width="4.44140625" style="1"/>
    <col min="2556" max="2556" width="4" style="1" customWidth="1"/>
    <col min="2557" max="2557" width="70.6640625" style="1" customWidth="1"/>
    <col min="2558" max="2558" width="7.6640625" style="1" bestFit="1" customWidth="1"/>
    <col min="2559" max="2559" width="8.5546875" style="1" bestFit="1" customWidth="1"/>
    <col min="2560" max="2560" width="15.33203125" style="1" customWidth="1"/>
    <col min="2561" max="2561" width="13.88671875" style="1" bestFit="1" customWidth="1"/>
    <col min="2562" max="2562" width="15.6640625" style="1" bestFit="1" customWidth="1"/>
    <col min="2563" max="2563" width="12.6640625" style="1" customWidth="1"/>
    <col min="2564" max="2631" width="8" style="1" customWidth="1"/>
    <col min="2632" max="2632" width="4" style="1" customWidth="1"/>
    <col min="2633" max="2633" width="70" style="1" customWidth="1"/>
    <col min="2634" max="2634" width="8.109375" style="1" customWidth="1"/>
    <col min="2635" max="2635" width="10.109375" style="1" bestFit="1" customWidth="1"/>
    <col min="2636" max="2639" width="0" style="1" hidden="1" customWidth="1"/>
    <col min="2640" max="2640" width="2.44140625" style="1" bestFit="1" customWidth="1"/>
    <col min="2641" max="2641" width="7.6640625" style="1" bestFit="1" customWidth="1"/>
    <col min="2642" max="2644" width="14.44140625" style="1" bestFit="1" customWidth="1"/>
    <col min="2645" max="2647" width="15.109375" style="1" bestFit="1" customWidth="1"/>
    <col min="2648" max="2653" width="14.44140625" style="1" bestFit="1" customWidth="1"/>
    <col min="2654" max="2654" width="10.88671875" style="1" bestFit="1" customWidth="1"/>
    <col min="2655" max="2655" width="12.33203125" style="1" bestFit="1" customWidth="1"/>
    <col min="2656" max="2664" width="14.44140625" style="1" bestFit="1" customWidth="1"/>
    <col min="2665" max="2665" width="11.6640625" style="1" bestFit="1" customWidth="1"/>
    <col min="2666" max="2666" width="12.33203125" style="1" bestFit="1" customWidth="1"/>
    <col min="2667" max="2667" width="10.33203125" style="1" bestFit="1" customWidth="1"/>
    <col min="2668" max="2668" width="10.5546875" style="1" bestFit="1" customWidth="1"/>
    <col min="2669" max="2669" width="10.6640625" style="1" bestFit="1" customWidth="1"/>
    <col min="2670" max="2678" width="14.44140625" style="1" bestFit="1" customWidth="1"/>
    <col min="2679" max="2679" width="10.109375" style="1" bestFit="1" customWidth="1"/>
    <col min="2680" max="2680" width="13" style="1" bestFit="1" customWidth="1"/>
    <col min="2681" max="2683" width="10.109375" style="1" bestFit="1" customWidth="1"/>
    <col min="2684" max="2686" width="10.33203125" style="1" bestFit="1" customWidth="1"/>
    <col min="2687" max="2687" width="10.109375" style="1" bestFit="1" customWidth="1"/>
    <col min="2688" max="2688" width="10.33203125" style="1" bestFit="1" customWidth="1"/>
    <col min="2689" max="2689" width="15.109375" style="1" bestFit="1" customWidth="1"/>
    <col min="2690" max="2690" width="9.6640625" style="1" bestFit="1" customWidth="1"/>
    <col min="2691" max="2691" width="10.109375" style="1" bestFit="1" customWidth="1"/>
    <col min="2692" max="2692" width="12" style="1" bestFit="1" customWidth="1"/>
    <col min="2693" max="2693" width="14.33203125" style="1" bestFit="1" customWidth="1"/>
    <col min="2694" max="2694" width="10.33203125" style="1" bestFit="1" customWidth="1"/>
    <col min="2695" max="2811" width="4.44140625" style="1"/>
    <col min="2812" max="2812" width="4" style="1" customWidth="1"/>
    <col min="2813" max="2813" width="70.6640625" style="1" customWidth="1"/>
    <col min="2814" max="2814" width="7.6640625" style="1" bestFit="1" customWidth="1"/>
    <col min="2815" max="2815" width="8.5546875" style="1" bestFit="1" customWidth="1"/>
    <col min="2816" max="2816" width="15.33203125" style="1" customWidth="1"/>
    <col min="2817" max="2817" width="13.88671875" style="1" bestFit="1" customWidth="1"/>
    <col min="2818" max="2818" width="15.6640625" style="1" bestFit="1" customWidth="1"/>
    <col min="2819" max="2819" width="12.6640625" style="1" customWidth="1"/>
    <col min="2820" max="2887" width="8" style="1" customWidth="1"/>
    <col min="2888" max="2888" width="4" style="1" customWidth="1"/>
    <col min="2889" max="2889" width="70" style="1" customWidth="1"/>
    <col min="2890" max="2890" width="8.109375" style="1" customWidth="1"/>
    <col min="2891" max="2891" width="10.109375" style="1" bestFit="1" customWidth="1"/>
    <col min="2892" max="2895" width="0" style="1" hidden="1" customWidth="1"/>
    <col min="2896" max="2896" width="2.44140625" style="1" bestFit="1" customWidth="1"/>
    <col min="2897" max="2897" width="7.6640625" style="1" bestFit="1" customWidth="1"/>
    <col min="2898" max="2900" width="14.44140625" style="1" bestFit="1" customWidth="1"/>
    <col min="2901" max="2903" width="15.109375" style="1" bestFit="1" customWidth="1"/>
    <col min="2904" max="2909" width="14.44140625" style="1" bestFit="1" customWidth="1"/>
    <col min="2910" max="2910" width="10.88671875" style="1" bestFit="1" customWidth="1"/>
    <col min="2911" max="2911" width="12.33203125" style="1" bestFit="1" customWidth="1"/>
    <col min="2912" max="2920" width="14.44140625" style="1" bestFit="1" customWidth="1"/>
    <col min="2921" max="2921" width="11.6640625" style="1" bestFit="1" customWidth="1"/>
    <col min="2922" max="2922" width="12.33203125" style="1" bestFit="1" customWidth="1"/>
    <col min="2923" max="2923" width="10.33203125" style="1" bestFit="1" customWidth="1"/>
    <col min="2924" max="2924" width="10.5546875" style="1" bestFit="1" customWidth="1"/>
    <col min="2925" max="2925" width="10.6640625" style="1" bestFit="1" customWidth="1"/>
    <col min="2926" max="2934" width="14.44140625" style="1" bestFit="1" customWidth="1"/>
    <col min="2935" max="2935" width="10.109375" style="1" bestFit="1" customWidth="1"/>
    <col min="2936" max="2936" width="13" style="1" bestFit="1" customWidth="1"/>
    <col min="2937" max="2939" width="10.109375" style="1" bestFit="1" customWidth="1"/>
    <col min="2940" max="2942" width="10.33203125" style="1" bestFit="1" customWidth="1"/>
    <col min="2943" max="2943" width="10.109375" style="1" bestFit="1" customWidth="1"/>
    <col min="2944" max="2944" width="10.33203125" style="1" bestFit="1" customWidth="1"/>
    <col min="2945" max="2945" width="15.109375" style="1" bestFit="1" customWidth="1"/>
    <col min="2946" max="2946" width="9.6640625" style="1" bestFit="1" customWidth="1"/>
    <col min="2947" max="2947" width="10.109375" style="1" bestFit="1" customWidth="1"/>
    <col min="2948" max="2948" width="12" style="1" bestFit="1" customWidth="1"/>
    <col min="2949" max="2949" width="14.33203125" style="1" bestFit="1" customWidth="1"/>
    <col min="2950" max="2950" width="10.33203125" style="1" bestFit="1" customWidth="1"/>
    <col min="2951" max="3067" width="4.44140625" style="1"/>
    <col min="3068" max="3068" width="4" style="1" customWidth="1"/>
    <col min="3069" max="3069" width="70.6640625" style="1" customWidth="1"/>
    <col min="3070" max="3070" width="7.6640625" style="1" bestFit="1" customWidth="1"/>
    <col min="3071" max="3071" width="8.5546875" style="1" bestFit="1" customWidth="1"/>
    <col min="3072" max="3072" width="15.33203125" style="1" customWidth="1"/>
    <col min="3073" max="3073" width="13.88671875" style="1" bestFit="1" customWidth="1"/>
    <col min="3074" max="3074" width="15.6640625" style="1" bestFit="1" customWidth="1"/>
    <col min="3075" max="3075" width="12.6640625" style="1" customWidth="1"/>
    <col min="3076" max="3143" width="8" style="1" customWidth="1"/>
    <col min="3144" max="3144" width="4" style="1" customWidth="1"/>
    <col min="3145" max="3145" width="70" style="1" customWidth="1"/>
    <col min="3146" max="3146" width="8.109375" style="1" customWidth="1"/>
    <col min="3147" max="3147" width="10.109375" style="1" bestFit="1" customWidth="1"/>
    <col min="3148" max="3151" width="0" style="1" hidden="1" customWidth="1"/>
    <col min="3152" max="3152" width="2.44140625" style="1" bestFit="1" customWidth="1"/>
    <col min="3153" max="3153" width="7.6640625" style="1" bestFit="1" customWidth="1"/>
    <col min="3154" max="3156" width="14.44140625" style="1" bestFit="1" customWidth="1"/>
    <col min="3157" max="3159" width="15.109375" style="1" bestFit="1" customWidth="1"/>
    <col min="3160" max="3165" width="14.44140625" style="1" bestFit="1" customWidth="1"/>
    <col min="3166" max="3166" width="10.88671875" style="1" bestFit="1" customWidth="1"/>
    <col min="3167" max="3167" width="12.33203125" style="1" bestFit="1" customWidth="1"/>
    <col min="3168" max="3176" width="14.44140625" style="1" bestFit="1" customWidth="1"/>
    <col min="3177" max="3177" width="11.6640625" style="1" bestFit="1" customWidth="1"/>
    <col min="3178" max="3178" width="12.33203125" style="1" bestFit="1" customWidth="1"/>
    <col min="3179" max="3179" width="10.33203125" style="1" bestFit="1" customWidth="1"/>
    <col min="3180" max="3180" width="10.5546875" style="1" bestFit="1" customWidth="1"/>
    <col min="3181" max="3181" width="10.6640625" style="1" bestFit="1" customWidth="1"/>
    <col min="3182" max="3190" width="14.44140625" style="1" bestFit="1" customWidth="1"/>
    <col min="3191" max="3191" width="10.109375" style="1" bestFit="1" customWidth="1"/>
    <col min="3192" max="3192" width="13" style="1" bestFit="1" customWidth="1"/>
    <col min="3193" max="3195" width="10.109375" style="1" bestFit="1" customWidth="1"/>
    <col min="3196" max="3198" width="10.33203125" style="1" bestFit="1" customWidth="1"/>
    <col min="3199" max="3199" width="10.109375" style="1" bestFit="1" customWidth="1"/>
    <col min="3200" max="3200" width="10.33203125" style="1" bestFit="1" customWidth="1"/>
    <col min="3201" max="3201" width="15.109375" style="1" bestFit="1" customWidth="1"/>
    <col min="3202" max="3202" width="9.6640625" style="1" bestFit="1" customWidth="1"/>
    <col min="3203" max="3203" width="10.109375" style="1" bestFit="1" customWidth="1"/>
    <col min="3204" max="3204" width="12" style="1" bestFit="1" customWidth="1"/>
    <col min="3205" max="3205" width="14.33203125" style="1" bestFit="1" customWidth="1"/>
    <col min="3206" max="3206" width="10.33203125" style="1" bestFit="1" customWidth="1"/>
    <col min="3207" max="3323" width="4.44140625" style="1"/>
    <col min="3324" max="3324" width="4" style="1" customWidth="1"/>
    <col min="3325" max="3325" width="70.6640625" style="1" customWidth="1"/>
    <col min="3326" max="3326" width="7.6640625" style="1" bestFit="1" customWidth="1"/>
    <col min="3327" max="3327" width="8.5546875" style="1" bestFit="1" customWidth="1"/>
    <col min="3328" max="3328" width="15.33203125" style="1" customWidth="1"/>
    <col min="3329" max="3329" width="13.88671875" style="1" bestFit="1" customWidth="1"/>
    <col min="3330" max="3330" width="15.6640625" style="1" bestFit="1" customWidth="1"/>
    <col min="3331" max="3331" width="12.6640625" style="1" customWidth="1"/>
    <col min="3332" max="3399" width="8" style="1" customWidth="1"/>
    <col min="3400" max="3400" width="4" style="1" customWidth="1"/>
    <col min="3401" max="3401" width="70" style="1" customWidth="1"/>
    <col min="3402" max="3402" width="8.109375" style="1" customWidth="1"/>
    <col min="3403" max="3403" width="10.109375" style="1" bestFit="1" customWidth="1"/>
    <col min="3404" max="3407" width="0" style="1" hidden="1" customWidth="1"/>
    <col min="3408" max="3408" width="2.44140625" style="1" bestFit="1" customWidth="1"/>
    <col min="3409" max="3409" width="7.6640625" style="1" bestFit="1" customWidth="1"/>
    <col min="3410" max="3412" width="14.44140625" style="1" bestFit="1" customWidth="1"/>
    <col min="3413" max="3415" width="15.109375" style="1" bestFit="1" customWidth="1"/>
    <col min="3416" max="3421" width="14.44140625" style="1" bestFit="1" customWidth="1"/>
    <col min="3422" max="3422" width="10.88671875" style="1" bestFit="1" customWidth="1"/>
    <col min="3423" max="3423" width="12.33203125" style="1" bestFit="1" customWidth="1"/>
    <col min="3424" max="3432" width="14.44140625" style="1" bestFit="1" customWidth="1"/>
    <col min="3433" max="3433" width="11.6640625" style="1" bestFit="1" customWidth="1"/>
    <col min="3434" max="3434" width="12.33203125" style="1" bestFit="1" customWidth="1"/>
    <col min="3435" max="3435" width="10.33203125" style="1" bestFit="1" customWidth="1"/>
    <col min="3436" max="3436" width="10.5546875" style="1" bestFit="1" customWidth="1"/>
    <col min="3437" max="3437" width="10.6640625" style="1" bestFit="1" customWidth="1"/>
    <col min="3438" max="3446" width="14.44140625" style="1" bestFit="1" customWidth="1"/>
    <col min="3447" max="3447" width="10.109375" style="1" bestFit="1" customWidth="1"/>
    <col min="3448" max="3448" width="13" style="1" bestFit="1" customWidth="1"/>
    <col min="3449" max="3451" width="10.109375" style="1" bestFit="1" customWidth="1"/>
    <col min="3452" max="3454" width="10.33203125" style="1" bestFit="1" customWidth="1"/>
    <col min="3455" max="3455" width="10.109375" style="1" bestFit="1" customWidth="1"/>
    <col min="3456" max="3456" width="10.33203125" style="1" bestFit="1" customWidth="1"/>
    <col min="3457" max="3457" width="15.109375" style="1" bestFit="1" customWidth="1"/>
    <col min="3458" max="3458" width="9.6640625" style="1" bestFit="1" customWidth="1"/>
    <col min="3459" max="3459" width="10.109375" style="1" bestFit="1" customWidth="1"/>
    <col min="3460" max="3460" width="12" style="1" bestFit="1" customWidth="1"/>
    <col min="3461" max="3461" width="14.33203125" style="1" bestFit="1" customWidth="1"/>
    <col min="3462" max="3462" width="10.33203125" style="1" bestFit="1" customWidth="1"/>
    <col min="3463" max="3579" width="4.44140625" style="1"/>
    <col min="3580" max="3580" width="4" style="1" customWidth="1"/>
    <col min="3581" max="3581" width="70.6640625" style="1" customWidth="1"/>
    <col min="3582" max="3582" width="7.6640625" style="1" bestFit="1" customWidth="1"/>
    <col min="3583" max="3583" width="8.5546875" style="1" bestFit="1" customWidth="1"/>
    <col min="3584" max="3584" width="15.33203125" style="1" customWidth="1"/>
    <col min="3585" max="3585" width="13.88671875" style="1" bestFit="1" customWidth="1"/>
    <col min="3586" max="3586" width="15.6640625" style="1" bestFit="1" customWidth="1"/>
    <col min="3587" max="3587" width="12.6640625" style="1" customWidth="1"/>
    <col min="3588" max="3655" width="8" style="1" customWidth="1"/>
    <col min="3656" max="3656" width="4" style="1" customWidth="1"/>
    <col min="3657" max="3657" width="70" style="1" customWidth="1"/>
    <col min="3658" max="3658" width="8.109375" style="1" customWidth="1"/>
    <col min="3659" max="3659" width="10.109375" style="1" bestFit="1" customWidth="1"/>
    <col min="3660" max="3663" width="0" style="1" hidden="1" customWidth="1"/>
    <col min="3664" max="3664" width="2.44140625" style="1" bestFit="1" customWidth="1"/>
    <col min="3665" max="3665" width="7.6640625" style="1" bestFit="1" customWidth="1"/>
    <col min="3666" max="3668" width="14.44140625" style="1" bestFit="1" customWidth="1"/>
    <col min="3669" max="3671" width="15.109375" style="1" bestFit="1" customWidth="1"/>
    <col min="3672" max="3677" width="14.44140625" style="1" bestFit="1" customWidth="1"/>
    <col min="3678" max="3678" width="10.88671875" style="1" bestFit="1" customWidth="1"/>
    <col min="3679" max="3679" width="12.33203125" style="1" bestFit="1" customWidth="1"/>
    <col min="3680" max="3688" width="14.44140625" style="1" bestFit="1" customWidth="1"/>
    <col min="3689" max="3689" width="11.6640625" style="1" bestFit="1" customWidth="1"/>
    <col min="3690" max="3690" width="12.33203125" style="1" bestFit="1" customWidth="1"/>
    <col min="3691" max="3691" width="10.33203125" style="1" bestFit="1" customWidth="1"/>
    <col min="3692" max="3692" width="10.5546875" style="1" bestFit="1" customWidth="1"/>
    <col min="3693" max="3693" width="10.6640625" style="1" bestFit="1" customWidth="1"/>
    <col min="3694" max="3702" width="14.44140625" style="1" bestFit="1" customWidth="1"/>
    <col min="3703" max="3703" width="10.109375" style="1" bestFit="1" customWidth="1"/>
    <col min="3704" max="3704" width="13" style="1" bestFit="1" customWidth="1"/>
    <col min="3705" max="3707" width="10.109375" style="1" bestFit="1" customWidth="1"/>
    <col min="3708" max="3710" width="10.33203125" style="1" bestFit="1" customWidth="1"/>
    <col min="3711" max="3711" width="10.109375" style="1" bestFit="1" customWidth="1"/>
    <col min="3712" max="3712" width="10.33203125" style="1" bestFit="1" customWidth="1"/>
    <col min="3713" max="3713" width="15.109375" style="1" bestFit="1" customWidth="1"/>
    <col min="3714" max="3714" width="9.6640625" style="1" bestFit="1" customWidth="1"/>
    <col min="3715" max="3715" width="10.109375" style="1" bestFit="1" customWidth="1"/>
    <col min="3716" max="3716" width="12" style="1" bestFit="1" customWidth="1"/>
    <col min="3717" max="3717" width="14.33203125" style="1" bestFit="1" customWidth="1"/>
    <col min="3718" max="3718" width="10.33203125" style="1" bestFit="1" customWidth="1"/>
    <col min="3719" max="3835" width="4.44140625" style="1"/>
    <col min="3836" max="3836" width="4" style="1" customWidth="1"/>
    <col min="3837" max="3837" width="70.6640625" style="1" customWidth="1"/>
    <col min="3838" max="3838" width="7.6640625" style="1" bestFit="1" customWidth="1"/>
    <col min="3839" max="3839" width="8.5546875" style="1" bestFit="1" customWidth="1"/>
    <col min="3840" max="3840" width="15.33203125" style="1" customWidth="1"/>
    <col min="3841" max="3841" width="13.88671875" style="1" bestFit="1" customWidth="1"/>
    <col min="3842" max="3842" width="15.6640625" style="1" bestFit="1" customWidth="1"/>
    <col min="3843" max="3843" width="12.6640625" style="1" customWidth="1"/>
    <col min="3844" max="3911" width="8" style="1" customWidth="1"/>
    <col min="3912" max="3912" width="4" style="1" customWidth="1"/>
    <col min="3913" max="3913" width="70" style="1" customWidth="1"/>
    <col min="3914" max="3914" width="8.109375" style="1" customWidth="1"/>
    <col min="3915" max="3915" width="10.109375" style="1" bestFit="1" customWidth="1"/>
    <col min="3916" max="3919" width="0" style="1" hidden="1" customWidth="1"/>
    <col min="3920" max="3920" width="2.44140625" style="1" bestFit="1" customWidth="1"/>
    <col min="3921" max="3921" width="7.6640625" style="1" bestFit="1" customWidth="1"/>
    <col min="3922" max="3924" width="14.44140625" style="1" bestFit="1" customWidth="1"/>
    <col min="3925" max="3927" width="15.109375" style="1" bestFit="1" customWidth="1"/>
    <col min="3928" max="3933" width="14.44140625" style="1" bestFit="1" customWidth="1"/>
    <col min="3934" max="3934" width="10.88671875" style="1" bestFit="1" customWidth="1"/>
    <col min="3935" max="3935" width="12.33203125" style="1" bestFit="1" customWidth="1"/>
    <col min="3936" max="3944" width="14.44140625" style="1" bestFit="1" customWidth="1"/>
    <col min="3945" max="3945" width="11.6640625" style="1" bestFit="1" customWidth="1"/>
    <col min="3946" max="3946" width="12.33203125" style="1" bestFit="1" customWidth="1"/>
    <col min="3947" max="3947" width="10.33203125" style="1" bestFit="1" customWidth="1"/>
    <col min="3948" max="3948" width="10.5546875" style="1" bestFit="1" customWidth="1"/>
    <col min="3949" max="3949" width="10.6640625" style="1" bestFit="1" customWidth="1"/>
    <col min="3950" max="3958" width="14.44140625" style="1" bestFit="1" customWidth="1"/>
    <col min="3959" max="3959" width="10.109375" style="1" bestFit="1" customWidth="1"/>
    <col min="3960" max="3960" width="13" style="1" bestFit="1" customWidth="1"/>
    <col min="3961" max="3963" width="10.109375" style="1" bestFit="1" customWidth="1"/>
    <col min="3964" max="3966" width="10.33203125" style="1" bestFit="1" customWidth="1"/>
    <col min="3967" max="3967" width="10.109375" style="1" bestFit="1" customWidth="1"/>
    <col min="3968" max="3968" width="10.33203125" style="1" bestFit="1" customWidth="1"/>
    <col min="3969" max="3969" width="15.109375" style="1" bestFit="1" customWidth="1"/>
    <col min="3970" max="3970" width="9.6640625" style="1" bestFit="1" customWidth="1"/>
    <col min="3971" max="3971" width="10.109375" style="1" bestFit="1" customWidth="1"/>
    <col min="3972" max="3972" width="12" style="1" bestFit="1" customWidth="1"/>
    <col min="3973" max="3973" width="14.33203125" style="1" bestFit="1" customWidth="1"/>
    <col min="3974" max="3974" width="10.33203125" style="1" bestFit="1" customWidth="1"/>
    <col min="3975" max="4091" width="4.44140625" style="1"/>
    <col min="4092" max="4092" width="4" style="1" customWidth="1"/>
    <col min="4093" max="4093" width="70.6640625" style="1" customWidth="1"/>
    <col min="4094" max="4094" width="7.6640625" style="1" bestFit="1" customWidth="1"/>
    <col min="4095" max="4095" width="8.5546875" style="1" bestFit="1" customWidth="1"/>
    <col min="4096" max="4096" width="15.33203125" style="1" customWidth="1"/>
    <col min="4097" max="4097" width="13.88671875" style="1" bestFit="1" customWidth="1"/>
    <col min="4098" max="4098" width="15.6640625" style="1" bestFit="1" customWidth="1"/>
    <col min="4099" max="4099" width="12.6640625" style="1" customWidth="1"/>
    <col min="4100" max="4167" width="8" style="1" customWidth="1"/>
    <col min="4168" max="4168" width="4" style="1" customWidth="1"/>
    <col min="4169" max="4169" width="70" style="1" customWidth="1"/>
    <col min="4170" max="4170" width="8.109375" style="1" customWidth="1"/>
    <col min="4171" max="4171" width="10.109375" style="1" bestFit="1" customWidth="1"/>
    <col min="4172" max="4175" width="0" style="1" hidden="1" customWidth="1"/>
    <col min="4176" max="4176" width="2.44140625" style="1" bestFit="1" customWidth="1"/>
    <col min="4177" max="4177" width="7.6640625" style="1" bestFit="1" customWidth="1"/>
    <col min="4178" max="4180" width="14.44140625" style="1" bestFit="1" customWidth="1"/>
    <col min="4181" max="4183" width="15.109375" style="1" bestFit="1" customWidth="1"/>
    <col min="4184" max="4189" width="14.44140625" style="1" bestFit="1" customWidth="1"/>
    <col min="4190" max="4190" width="10.88671875" style="1" bestFit="1" customWidth="1"/>
    <col min="4191" max="4191" width="12.33203125" style="1" bestFit="1" customWidth="1"/>
    <col min="4192" max="4200" width="14.44140625" style="1" bestFit="1" customWidth="1"/>
    <col min="4201" max="4201" width="11.6640625" style="1" bestFit="1" customWidth="1"/>
    <col min="4202" max="4202" width="12.33203125" style="1" bestFit="1" customWidth="1"/>
    <col min="4203" max="4203" width="10.33203125" style="1" bestFit="1" customWidth="1"/>
    <col min="4204" max="4204" width="10.5546875" style="1" bestFit="1" customWidth="1"/>
    <col min="4205" max="4205" width="10.6640625" style="1" bestFit="1" customWidth="1"/>
    <col min="4206" max="4214" width="14.44140625" style="1" bestFit="1" customWidth="1"/>
    <col min="4215" max="4215" width="10.109375" style="1" bestFit="1" customWidth="1"/>
    <col min="4216" max="4216" width="13" style="1" bestFit="1" customWidth="1"/>
    <col min="4217" max="4219" width="10.109375" style="1" bestFit="1" customWidth="1"/>
    <col min="4220" max="4222" width="10.33203125" style="1" bestFit="1" customWidth="1"/>
    <col min="4223" max="4223" width="10.109375" style="1" bestFit="1" customWidth="1"/>
    <col min="4224" max="4224" width="10.33203125" style="1" bestFit="1" customWidth="1"/>
    <col min="4225" max="4225" width="15.109375" style="1" bestFit="1" customWidth="1"/>
    <col min="4226" max="4226" width="9.6640625" style="1" bestFit="1" customWidth="1"/>
    <col min="4227" max="4227" width="10.109375" style="1" bestFit="1" customWidth="1"/>
    <col min="4228" max="4228" width="12" style="1" bestFit="1" customWidth="1"/>
    <col min="4229" max="4229" width="14.33203125" style="1" bestFit="1" customWidth="1"/>
    <col min="4230" max="4230" width="10.33203125" style="1" bestFit="1" customWidth="1"/>
    <col min="4231" max="4347" width="4.44140625" style="1"/>
    <col min="4348" max="4348" width="4" style="1" customWidth="1"/>
    <col min="4349" max="4349" width="70.6640625" style="1" customWidth="1"/>
    <col min="4350" max="4350" width="7.6640625" style="1" bestFit="1" customWidth="1"/>
    <col min="4351" max="4351" width="8.5546875" style="1" bestFit="1" customWidth="1"/>
    <col min="4352" max="4352" width="15.33203125" style="1" customWidth="1"/>
    <col min="4353" max="4353" width="13.88671875" style="1" bestFit="1" customWidth="1"/>
    <col min="4354" max="4354" width="15.6640625" style="1" bestFit="1" customWidth="1"/>
    <col min="4355" max="4355" width="12.6640625" style="1" customWidth="1"/>
    <col min="4356" max="4423" width="8" style="1" customWidth="1"/>
    <col min="4424" max="4424" width="4" style="1" customWidth="1"/>
    <col min="4425" max="4425" width="70" style="1" customWidth="1"/>
    <col min="4426" max="4426" width="8.109375" style="1" customWidth="1"/>
    <col min="4427" max="4427" width="10.109375" style="1" bestFit="1" customWidth="1"/>
    <col min="4428" max="4431" width="0" style="1" hidden="1" customWidth="1"/>
    <col min="4432" max="4432" width="2.44140625" style="1" bestFit="1" customWidth="1"/>
    <col min="4433" max="4433" width="7.6640625" style="1" bestFit="1" customWidth="1"/>
    <col min="4434" max="4436" width="14.44140625" style="1" bestFit="1" customWidth="1"/>
    <col min="4437" max="4439" width="15.109375" style="1" bestFit="1" customWidth="1"/>
    <col min="4440" max="4445" width="14.44140625" style="1" bestFit="1" customWidth="1"/>
    <col min="4446" max="4446" width="10.88671875" style="1" bestFit="1" customWidth="1"/>
    <col min="4447" max="4447" width="12.33203125" style="1" bestFit="1" customWidth="1"/>
    <col min="4448" max="4456" width="14.44140625" style="1" bestFit="1" customWidth="1"/>
    <col min="4457" max="4457" width="11.6640625" style="1" bestFit="1" customWidth="1"/>
    <col min="4458" max="4458" width="12.33203125" style="1" bestFit="1" customWidth="1"/>
    <col min="4459" max="4459" width="10.33203125" style="1" bestFit="1" customWidth="1"/>
    <col min="4460" max="4460" width="10.5546875" style="1" bestFit="1" customWidth="1"/>
    <col min="4461" max="4461" width="10.6640625" style="1" bestFit="1" customWidth="1"/>
    <col min="4462" max="4470" width="14.44140625" style="1" bestFit="1" customWidth="1"/>
    <col min="4471" max="4471" width="10.109375" style="1" bestFit="1" customWidth="1"/>
    <col min="4472" max="4472" width="13" style="1" bestFit="1" customWidth="1"/>
    <col min="4473" max="4475" width="10.109375" style="1" bestFit="1" customWidth="1"/>
    <col min="4476" max="4478" width="10.33203125" style="1" bestFit="1" customWidth="1"/>
    <col min="4479" max="4479" width="10.109375" style="1" bestFit="1" customWidth="1"/>
    <col min="4480" max="4480" width="10.33203125" style="1" bestFit="1" customWidth="1"/>
    <col min="4481" max="4481" width="15.109375" style="1" bestFit="1" customWidth="1"/>
    <col min="4482" max="4482" width="9.6640625" style="1" bestFit="1" customWidth="1"/>
    <col min="4483" max="4483" width="10.109375" style="1" bestFit="1" customWidth="1"/>
    <col min="4484" max="4484" width="12" style="1" bestFit="1" customWidth="1"/>
    <col min="4485" max="4485" width="14.33203125" style="1" bestFit="1" customWidth="1"/>
    <col min="4486" max="4486" width="10.33203125" style="1" bestFit="1" customWidth="1"/>
    <col min="4487" max="4603" width="4.44140625" style="1"/>
    <col min="4604" max="4604" width="4" style="1" customWidth="1"/>
    <col min="4605" max="4605" width="70.6640625" style="1" customWidth="1"/>
    <col min="4606" max="4606" width="7.6640625" style="1" bestFit="1" customWidth="1"/>
    <col min="4607" max="4607" width="8.5546875" style="1" bestFit="1" customWidth="1"/>
    <col min="4608" max="4608" width="15.33203125" style="1" customWidth="1"/>
    <col min="4609" max="4609" width="13.88671875" style="1" bestFit="1" customWidth="1"/>
    <col min="4610" max="4610" width="15.6640625" style="1" bestFit="1" customWidth="1"/>
    <col min="4611" max="4611" width="12.6640625" style="1" customWidth="1"/>
    <col min="4612" max="4679" width="8" style="1" customWidth="1"/>
    <col min="4680" max="4680" width="4" style="1" customWidth="1"/>
    <col min="4681" max="4681" width="70" style="1" customWidth="1"/>
    <col min="4682" max="4682" width="8.109375" style="1" customWidth="1"/>
    <col min="4683" max="4683" width="10.109375" style="1" bestFit="1" customWidth="1"/>
    <col min="4684" max="4687" width="0" style="1" hidden="1" customWidth="1"/>
    <col min="4688" max="4688" width="2.44140625" style="1" bestFit="1" customWidth="1"/>
    <col min="4689" max="4689" width="7.6640625" style="1" bestFit="1" customWidth="1"/>
    <col min="4690" max="4692" width="14.44140625" style="1" bestFit="1" customWidth="1"/>
    <col min="4693" max="4695" width="15.109375" style="1" bestFit="1" customWidth="1"/>
    <col min="4696" max="4701" width="14.44140625" style="1" bestFit="1" customWidth="1"/>
    <col min="4702" max="4702" width="10.88671875" style="1" bestFit="1" customWidth="1"/>
    <col min="4703" max="4703" width="12.33203125" style="1" bestFit="1" customWidth="1"/>
    <col min="4704" max="4712" width="14.44140625" style="1" bestFit="1" customWidth="1"/>
    <col min="4713" max="4713" width="11.6640625" style="1" bestFit="1" customWidth="1"/>
    <col min="4714" max="4714" width="12.33203125" style="1" bestFit="1" customWidth="1"/>
    <col min="4715" max="4715" width="10.33203125" style="1" bestFit="1" customWidth="1"/>
    <col min="4716" max="4716" width="10.5546875" style="1" bestFit="1" customWidth="1"/>
    <col min="4717" max="4717" width="10.6640625" style="1" bestFit="1" customWidth="1"/>
    <col min="4718" max="4726" width="14.44140625" style="1" bestFit="1" customWidth="1"/>
    <col min="4727" max="4727" width="10.109375" style="1" bestFit="1" customWidth="1"/>
    <col min="4728" max="4728" width="13" style="1" bestFit="1" customWidth="1"/>
    <col min="4729" max="4731" width="10.109375" style="1" bestFit="1" customWidth="1"/>
    <col min="4732" max="4734" width="10.33203125" style="1" bestFit="1" customWidth="1"/>
    <col min="4735" max="4735" width="10.109375" style="1" bestFit="1" customWidth="1"/>
    <col min="4736" max="4736" width="10.33203125" style="1" bestFit="1" customWidth="1"/>
    <col min="4737" max="4737" width="15.109375" style="1" bestFit="1" customWidth="1"/>
    <col min="4738" max="4738" width="9.6640625" style="1" bestFit="1" customWidth="1"/>
    <col min="4739" max="4739" width="10.109375" style="1" bestFit="1" customWidth="1"/>
    <col min="4740" max="4740" width="12" style="1" bestFit="1" customWidth="1"/>
    <col min="4741" max="4741" width="14.33203125" style="1" bestFit="1" customWidth="1"/>
    <col min="4742" max="4742" width="10.33203125" style="1" bestFit="1" customWidth="1"/>
    <col min="4743" max="4859" width="4.44140625" style="1"/>
    <col min="4860" max="4860" width="4" style="1" customWidth="1"/>
    <col min="4861" max="4861" width="70.6640625" style="1" customWidth="1"/>
    <col min="4862" max="4862" width="7.6640625" style="1" bestFit="1" customWidth="1"/>
    <col min="4863" max="4863" width="8.5546875" style="1" bestFit="1" customWidth="1"/>
    <col min="4864" max="4864" width="15.33203125" style="1" customWidth="1"/>
    <col min="4865" max="4865" width="13.88671875" style="1" bestFit="1" customWidth="1"/>
    <col min="4866" max="4866" width="15.6640625" style="1" bestFit="1" customWidth="1"/>
    <col min="4867" max="4867" width="12.6640625" style="1" customWidth="1"/>
    <col min="4868" max="4935" width="8" style="1" customWidth="1"/>
    <col min="4936" max="4936" width="4" style="1" customWidth="1"/>
    <col min="4937" max="4937" width="70" style="1" customWidth="1"/>
    <col min="4938" max="4938" width="8.109375" style="1" customWidth="1"/>
    <col min="4939" max="4939" width="10.109375" style="1" bestFit="1" customWidth="1"/>
    <col min="4940" max="4943" width="0" style="1" hidden="1" customWidth="1"/>
    <col min="4944" max="4944" width="2.44140625" style="1" bestFit="1" customWidth="1"/>
    <col min="4945" max="4945" width="7.6640625" style="1" bestFit="1" customWidth="1"/>
    <col min="4946" max="4948" width="14.44140625" style="1" bestFit="1" customWidth="1"/>
    <col min="4949" max="4951" width="15.109375" style="1" bestFit="1" customWidth="1"/>
    <col min="4952" max="4957" width="14.44140625" style="1" bestFit="1" customWidth="1"/>
    <col min="4958" max="4958" width="10.88671875" style="1" bestFit="1" customWidth="1"/>
    <col min="4959" max="4959" width="12.33203125" style="1" bestFit="1" customWidth="1"/>
    <col min="4960" max="4968" width="14.44140625" style="1" bestFit="1" customWidth="1"/>
    <col min="4969" max="4969" width="11.6640625" style="1" bestFit="1" customWidth="1"/>
    <col min="4970" max="4970" width="12.33203125" style="1" bestFit="1" customWidth="1"/>
    <col min="4971" max="4971" width="10.33203125" style="1" bestFit="1" customWidth="1"/>
    <col min="4972" max="4972" width="10.5546875" style="1" bestFit="1" customWidth="1"/>
    <col min="4973" max="4973" width="10.6640625" style="1" bestFit="1" customWidth="1"/>
    <col min="4974" max="4982" width="14.44140625" style="1" bestFit="1" customWidth="1"/>
    <col min="4983" max="4983" width="10.109375" style="1" bestFit="1" customWidth="1"/>
    <col min="4984" max="4984" width="13" style="1" bestFit="1" customWidth="1"/>
    <col min="4985" max="4987" width="10.109375" style="1" bestFit="1" customWidth="1"/>
    <col min="4988" max="4990" width="10.33203125" style="1" bestFit="1" customWidth="1"/>
    <col min="4991" max="4991" width="10.109375" style="1" bestFit="1" customWidth="1"/>
    <col min="4992" max="4992" width="10.33203125" style="1" bestFit="1" customWidth="1"/>
    <col min="4993" max="4993" width="15.109375" style="1" bestFit="1" customWidth="1"/>
    <col min="4994" max="4994" width="9.6640625" style="1" bestFit="1" customWidth="1"/>
    <col min="4995" max="4995" width="10.109375" style="1" bestFit="1" customWidth="1"/>
    <col min="4996" max="4996" width="12" style="1" bestFit="1" customWidth="1"/>
    <col min="4997" max="4997" width="14.33203125" style="1" bestFit="1" customWidth="1"/>
    <col min="4998" max="4998" width="10.33203125" style="1" bestFit="1" customWidth="1"/>
    <col min="4999" max="5115" width="4.44140625" style="1"/>
    <col min="5116" max="5116" width="4" style="1" customWidth="1"/>
    <col min="5117" max="5117" width="70.6640625" style="1" customWidth="1"/>
    <col min="5118" max="5118" width="7.6640625" style="1" bestFit="1" customWidth="1"/>
    <col min="5119" max="5119" width="8.5546875" style="1" bestFit="1" customWidth="1"/>
    <col min="5120" max="5120" width="15.33203125" style="1" customWidth="1"/>
    <col min="5121" max="5121" width="13.88671875" style="1" bestFit="1" customWidth="1"/>
    <col min="5122" max="5122" width="15.6640625" style="1" bestFit="1" customWidth="1"/>
    <col min="5123" max="5123" width="12.6640625" style="1" customWidth="1"/>
    <col min="5124" max="5191" width="8" style="1" customWidth="1"/>
    <col min="5192" max="5192" width="4" style="1" customWidth="1"/>
    <col min="5193" max="5193" width="70" style="1" customWidth="1"/>
    <col min="5194" max="5194" width="8.109375" style="1" customWidth="1"/>
    <col min="5195" max="5195" width="10.109375" style="1" bestFit="1" customWidth="1"/>
    <col min="5196" max="5199" width="0" style="1" hidden="1" customWidth="1"/>
    <col min="5200" max="5200" width="2.44140625" style="1" bestFit="1" customWidth="1"/>
    <col min="5201" max="5201" width="7.6640625" style="1" bestFit="1" customWidth="1"/>
    <col min="5202" max="5204" width="14.44140625" style="1" bestFit="1" customWidth="1"/>
    <col min="5205" max="5207" width="15.109375" style="1" bestFit="1" customWidth="1"/>
    <col min="5208" max="5213" width="14.44140625" style="1" bestFit="1" customWidth="1"/>
    <col min="5214" max="5214" width="10.88671875" style="1" bestFit="1" customWidth="1"/>
    <col min="5215" max="5215" width="12.33203125" style="1" bestFit="1" customWidth="1"/>
    <col min="5216" max="5224" width="14.44140625" style="1" bestFit="1" customWidth="1"/>
    <col min="5225" max="5225" width="11.6640625" style="1" bestFit="1" customWidth="1"/>
    <col min="5226" max="5226" width="12.33203125" style="1" bestFit="1" customWidth="1"/>
    <col min="5227" max="5227" width="10.33203125" style="1" bestFit="1" customWidth="1"/>
    <col min="5228" max="5228" width="10.5546875" style="1" bestFit="1" customWidth="1"/>
    <col min="5229" max="5229" width="10.6640625" style="1" bestFit="1" customWidth="1"/>
    <col min="5230" max="5238" width="14.44140625" style="1" bestFit="1" customWidth="1"/>
    <col min="5239" max="5239" width="10.109375" style="1" bestFit="1" customWidth="1"/>
    <col min="5240" max="5240" width="13" style="1" bestFit="1" customWidth="1"/>
    <col min="5241" max="5243" width="10.109375" style="1" bestFit="1" customWidth="1"/>
    <col min="5244" max="5246" width="10.33203125" style="1" bestFit="1" customWidth="1"/>
    <col min="5247" max="5247" width="10.109375" style="1" bestFit="1" customWidth="1"/>
    <col min="5248" max="5248" width="10.33203125" style="1" bestFit="1" customWidth="1"/>
    <col min="5249" max="5249" width="15.109375" style="1" bestFit="1" customWidth="1"/>
    <col min="5250" max="5250" width="9.6640625" style="1" bestFit="1" customWidth="1"/>
    <col min="5251" max="5251" width="10.109375" style="1" bestFit="1" customWidth="1"/>
    <col min="5252" max="5252" width="12" style="1" bestFit="1" customWidth="1"/>
    <col min="5253" max="5253" width="14.33203125" style="1" bestFit="1" customWidth="1"/>
    <col min="5254" max="5254" width="10.33203125" style="1" bestFit="1" customWidth="1"/>
    <col min="5255" max="5371" width="4.44140625" style="1"/>
    <col min="5372" max="5372" width="4" style="1" customWidth="1"/>
    <col min="5373" max="5373" width="70.6640625" style="1" customWidth="1"/>
    <col min="5374" max="5374" width="7.6640625" style="1" bestFit="1" customWidth="1"/>
    <col min="5375" max="5375" width="8.5546875" style="1" bestFit="1" customWidth="1"/>
    <col min="5376" max="5376" width="15.33203125" style="1" customWidth="1"/>
    <col min="5377" max="5377" width="13.88671875" style="1" bestFit="1" customWidth="1"/>
    <col min="5378" max="5378" width="15.6640625" style="1" bestFit="1" customWidth="1"/>
    <col min="5379" max="5379" width="12.6640625" style="1" customWidth="1"/>
    <col min="5380" max="5447" width="8" style="1" customWidth="1"/>
    <col min="5448" max="5448" width="4" style="1" customWidth="1"/>
    <col min="5449" max="5449" width="70" style="1" customWidth="1"/>
    <col min="5450" max="5450" width="8.109375" style="1" customWidth="1"/>
    <col min="5451" max="5451" width="10.109375" style="1" bestFit="1" customWidth="1"/>
    <col min="5452" max="5455" width="0" style="1" hidden="1" customWidth="1"/>
    <col min="5456" max="5456" width="2.44140625" style="1" bestFit="1" customWidth="1"/>
    <col min="5457" max="5457" width="7.6640625" style="1" bestFit="1" customWidth="1"/>
    <col min="5458" max="5460" width="14.44140625" style="1" bestFit="1" customWidth="1"/>
    <col min="5461" max="5463" width="15.109375" style="1" bestFit="1" customWidth="1"/>
    <col min="5464" max="5469" width="14.44140625" style="1" bestFit="1" customWidth="1"/>
    <col min="5470" max="5470" width="10.88671875" style="1" bestFit="1" customWidth="1"/>
    <col min="5471" max="5471" width="12.33203125" style="1" bestFit="1" customWidth="1"/>
    <col min="5472" max="5480" width="14.44140625" style="1" bestFit="1" customWidth="1"/>
    <col min="5481" max="5481" width="11.6640625" style="1" bestFit="1" customWidth="1"/>
    <col min="5482" max="5482" width="12.33203125" style="1" bestFit="1" customWidth="1"/>
    <col min="5483" max="5483" width="10.33203125" style="1" bestFit="1" customWidth="1"/>
    <col min="5484" max="5484" width="10.5546875" style="1" bestFit="1" customWidth="1"/>
    <col min="5485" max="5485" width="10.6640625" style="1" bestFit="1" customWidth="1"/>
    <col min="5486" max="5494" width="14.44140625" style="1" bestFit="1" customWidth="1"/>
    <col min="5495" max="5495" width="10.109375" style="1" bestFit="1" customWidth="1"/>
    <col min="5496" max="5496" width="13" style="1" bestFit="1" customWidth="1"/>
    <col min="5497" max="5499" width="10.109375" style="1" bestFit="1" customWidth="1"/>
    <col min="5500" max="5502" width="10.33203125" style="1" bestFit="1" customWidth="1"/>
    <col min="5503" max="5503" width="10.109375" style="1" bestFit="1" customWidth="1"/>
    <col min="5504" max="5504" width="10.33203125" style="1" bestFit="1" customWidth="1"/>
    <col min="5505" max="5505" width="15.109375" style="1" bestFit="1" customWidth="1"/>
    <col min="5506" max="5506" width="9.6640625" style="1" bestFit="1" customWidth="1"/>
    <col min="5507" max="5507" width="10.109375" style="1" bestFit="1" customWidth="1"/>
    <col min="5508" max="5508" width="12" style="1" bestFit="1" customWidth="1"/>
    <col min="5509" max="5509" width="14.33203125" style="1" bestFit="1" customWidth="1"/>
    <col min="5510" max="5510" width="10.33203125" style="1" bestFit="1" customWidth="1"/>
    <col min="5511" max="5627" width="4.44140625" style="1"/>
    <col min="5628" max="5628" width="4" style="1" customWidth="1"/>
    <col min="5629" max="5629" width="70.6640625" style="1" customWidth="1"/>
    <col min="5630" max="5630" width="7.6640625" style="1" bestFit="1" customWidth="1"/>
    <col min="5631" max="5631" width="8.5546875" style="1" bestFit="1" customWidth="1"/>
    <col min="5632" max="5632" width="15.33203125" style="1" customWidth="1"/>
    <col min="5633" max="5633" width="13.88671875" style="1" bestFit="1" customWidth="1"/>
    <col min="5634" max="5634" width="15.6640625" style="1" bestFit="1" customWidth="1"/>
    <col min="5635" max="5635" width="12.6640625" style="1" customWidth="1"/>
    <col min="5636" max="5703" width="8" style="1" customWidth="1"/>
    <col min="5704" max="5704" width="4" style="1" customWidth="1"/>
    <col min="5705" max="5705" width="70" style="1" customWidth="1"/>
    <col min="5706" max="5706" width="8.109375" style="1" customWidth="1"/>
    <col min="5707" max="5707" width="10.109375" style="1" bestFit="1" customWidth="1"/>
    <col min="5708" max="5711" width="0" style="1" hidden="1" customWidth="1"/>
    <col min="5712" max="5712" width="2.44140625" style="1" bestFit="1" customWidth="1"/>
    <col min="5713" max="5713" width="7.6640625" style="1" bestFit="1" customWidth="1"/>
    <col min="5714" max="5716" width="14.44140625" style="1" bestFit="1" customWidth="1"/>
    <col min="5717" max="5719" width="15.109375" style="1" bestFit="1" customWidth="1"/>
    <col min="5720" max="5725" width="14.44140625" style="1" bestFit="1" customWidth="1"/>
    <col min="5726" max="5726" width="10.88671875" style="1" bestFit="1" customWidth="1"/>
    <col min="5727" max="5727" width="12.33203125" style="1" bestFit="1" customWidth="1"/>
    <col min="5728" max="5736" width="14.44140625" style="1" bestFit="1" customWidth="1"/>
    <col min="5737" max="5737" width="11.6640625" style="1" bestFit="1" customWidth="1"/>
    <col min="5738" max="5738" width="12.33203125" style="1" bestFit="1" customWidth="1"/>
    <col min="5739" max="5739" width="10.33203125" style="1" bestFit="1" customWidth="1"/>
    <col min="5740" max="5740" width="10.5546875" style="1" bestFit="1" customWidth="1"/>
    <col min="5741" max="5741" width="10.6640625" style="1" bestFit="1" customWidth="1"/>
    <col min="5742" max="5750" width="14.44140625" style="1" bestFit="1" customWidth="1"/>
    <col min="5751" max="5751" width="10.109375" style="1" bestFit="1" customWidth="1"/>
    <col min="5752" max="5752" width="13" style="1" bestFit="1" customWidth="1"/>
    <col min="5753" max="5755" width="10.109375" style="1" bestFit="1" customWidth="1"/>
    <col min="5756" max="5758" width="10.33203125" style="1" bestFit="1" customWidth="1"/>
    <col min="5759" max="5759" width="10.109375" style="1" bestFit="1" customWidth="1"/>
    <col min="5760" max="5760" width="10.33203125" style="1" bestFit="1" customWidth="1"/>
    <col min="5761" max="5761" width="15.109375" style="1" bestFit="1" customWidth="1"/>
    <col min="5762" max="5762" width="9.6640625" style="1" bestFit="1" customWidth="1"/>
    <col min="5763" max="5763" width="10.109375" style="1" bestFit="1" customWidth="1"/>
    <col min="5764" max="5764" width="12" style="1" bestFit="1" customWidth="1"/>
    <col min="5765" max="5765" width="14.33203125" style="1" bestFit="1" customWidth="1"/>
    <col min="5766" max="5766" width="10.33203125" style="1" bestFit="1" customWidth="1"/>
    <col min="5767" max="5883" width="4.44140625" style="1"/>
    <col min="5884" max="5884" width="4" style="1" customWidth="1"/>
    <col min="5885" max="5885" width="70.6640625" style="1" customWidth="1"/>
    <col min="5886" max="5886" width="7.6640625" style="1" bestFit="1" customWidth="1"/>
    <col min="5887" max="5887" width="8.5546875" style="1" bestFit="1" customWidth="1"/>
    <col min="5888" max="5888" width="15.33203125" style="1" customWidth="1"/>
    <col min="5889" max="5889" width="13.88671875" style="1" bestFit="1" customWidth="1"/>
    <col min="5890" max="5890" width="15.6640625" style="1" bestFit="1" customWidth="1"/>
    <col min="5891" max="5891" width="12.6640625" style="1" customWidth="1"/>
    <col min="5892" max="5959" width="8" style="1" customWidth="1"/>
    <col min="5960" max="5960" width="4" style="1" customWidth="1"/>
    <col min="5961" max="5961" width="70" style="1" customWidth="1"/>
    <col min="5962" max="5962" width="8.109375" style="1" customWidth="1"/>
    <col min="5963" max="5963" width="10.109375" style="1" bestFit="1" customWidth="1"/>
    <col min="5964" max="5967" width="0" style="1" hidden="1" customWidth="1"/>
    <col min="5968" max="5968" width="2.44140625" style="1" bestFit="1" customWidth="1"/>
    <col min="5969" max="5969" width="7.6640625" style="1" bestFit="1" customWidth="1"/>
    <col min="5970" max="5972" width="14.44140625" style="1" bestFit="1" customWidth="1"/>
    <col min="5973" max="5975" width="15.109375" style="1" bestFit="1" customWidth="1"/>
    <col min="5976" max="5981" width="14.44140625" style="1" bestFit="1" customWidth="1"/>
    <col min="5982" max="5982" width="10.88671875" style="1" bestFit="1" customWidth="1"/>
    <col min="5983" max="5983" width="12.33203125" style="1" bestFit="1" customWidth="1"/>
    <col min="5984" max="5992" width="14.44140625" style="1" bestFit="1" customWidth="1"/>
    <col min="5993" max="5993" width="11.6640625" style="1" bestFit="1" customWidth="1"/>
    <col min="5994" max="5994" width="12.33203125" style="1" bestFit="1" customWidth="1"/>
    <col min="5995" max="5995" width="10.33203125" style="1" bestFit="1" customWidth="1"/>
    <col min="5996" max="5996" width="10.5546875" style="1" bestFit="1" customWidth="1"/>
    <col min="5997" max="5997" width="10.6640625" style="1" bestFit="1" customWidth="1"/>
    <col min="5998" max="6006" width="14.44140625" style="1" bestFit="1" customWidth="1"/>
    <col min="6007" max="6007" width="10.109375" style="1" bestFit="1" customWidth="1"/>
    <col min="6008" max="6008" width="13" style="1" bestFit="1" customWidth="1"/>
    <col min="6009" max="6011" width="10.109375" style="1" bestFit="1" customWidth="1"/>
    <col min="6012" max="6014" width="10.33203125" style="1" bestFit="1" customWidth="1"/>
    <col min="6015" max="6015" width="10.109375" style="1" bestFit="1" customWidth="1"/>
    <col min="6016" max="6016" width="10.33203125" style="1" bestFit="1" customWidth="1"/>
    <col min="6017" max="6017" width="15.109375" style="1" bestFit="1" customWidth="1"/>
    <col min="6018" max="6018" width="9.6640625" style="1" bestFit="1" customWidth="1"/>
    <col min="6019" max="6019" width="10.109375" style="1" bestFit="1" customWidth="1"/>
    <col min="6020" max="6020" width="12" style="1" bestFit="1" customWidth="1"/>
    <col min="6021" max="6021" width="14.33203125" style="1" bestFit="1" customWidth="1"/>
    <col min="6022" max="6022" width="10.33203125" style="1" bestFit="1" customWidth="1"/>
    <col min="6023" max="6139" width="4.44140625" style="1"/>
    <col min="6140" max="6140" width="4" style="1" customWidth="1"/>
    <col min="6141" max="6141" width="70.6640625" style="1" customWidth="1"/>
    <col min="6142" max="6142" width="7.6640625" style="1" bestFit="1" customWidth="1"/>
    <col min="6143" max="6143" width="8.5546875" style="1" bestFit="1" customWidth="1"/>
    <col min="6144" max="6144" width="15.33203125" style="1" customWidth="1"/>
    <col min="6145" max="6145" width="13.88671875" style="1" bestFit="1" customWidth="1"/>
    <col min="6146" max="6146" width="15.6640625" style="1" bestFit="1" customWidth="1"/>
    <col min="6147" max="6147" width="12.6640625" style="1" customWidth="1"/>
    <col min="6148" max="6215" width="8" style="1" customWidth="1"/>
    <col min="6216" max="6216" width="4" style="1" customWidth="1"/>
    <col min="6217" max="6217" width="70" style="1" customWidth="1"/>
    <col min="6218" max="6218" width="8.109375" style="1" customWidth="1"/>
    <col min="6219" max="6219" width="10.109375" style="1" bestFit="1" customWidth="1"/>
    <col min="6220" max="6223" width="0" style="1" hidden="1" customWidth="1"/>
    <col min="6224" max="6224" width="2.44140625" style="1" bestFit="1" customWidth="1"/>
    <col min="6225" max="6225" width="7.6640625" style="1" bestFit="1" customWidth="1"/>
    <col min="6226" max="6228" width="14.44140625" style="1" bestFit="1" customWidth="1"/>
    <col min="6229" max="6231" width="15.109375" style="1" bestFit="1" customWidth="1"/>
    <col min="6232" max="6237" width="14.44140625" style="1" bestFit="1" customWidth="1"/>
    <col min="6238" max="6238" width="10.88671875" style="1" bestFit="1" customWidth="1"/>
    <col min="6239" max="6239" width="12.33203125" style="1" bestFit="1" customWidth="1"/>
    <col min="6240" max="6248" width="14.44140625" style="1" bestFit="1" customWidth="1"/>
    <col min="6249" max="6249" width="11.6640625" style="1" bestFit="1" customWidth="1"/>
    <col min="6250" max="6250" width="12.33203125" style="1" bestFit="1" customWidth="1"/>
    <col min="6251" max="6251" width="10.33203125" style="1" bestFit="1" customWidth="1"/>
    <col min="6252" max="6252" width="10.5546875" style="1" bestFit="1" customWidth="1"/>
    <col min="6253" max="6253" width="10.6640625" style="1" bestFit="1" customWidth="1"/>
    <col min="6254" max="6262" width="14.44140625" style="1" bestFit="1" customWidth="1"/>
    <col min="6263" max="6263" width="10.109375" style="1" bestFit="1" customWidth="1"/>
    <col min="6264" max="6264" width="13" style="1" bestFit="1" customWidth="1"/>
    <col min="6265" max="6267" width="10.109375" style="1" bestFit="1" customWidth="1"/>
    <col min="6268" max="6270" width="10.33203125" style="1" bestFit="1" customWidth="1"/>
    <col min="6271" max="6271" width="10.109375" style="1" bestFit="1" customWidth="1"/>
    <col min="6272" max="6272" width="10.33203125" style="1" bestFit="1" customWidth="1"/>
    <col min="6273" max="6273" width="15.109375" style="1" bestFit="1" customWidth="1"/>
    <col min="6274" max="6274" width="9.6640625" style="1" bestFit="1" customWidth="1"/>
    <col min="6275" max="6275" width="10.109375" style="1" bestFit="1" customWidth="1"/>
    <col min="6276" max="6276" width="12" style="1" bestFit="1" customWidth="1"/>
    <col min="6277" max="6277" width="14.33203125" style="1" bestFit="1" customWidth="1"/>
    <col min="6278" max="6278" width="10.33203125" style="1" bestFit="1" customWidth="1"/>
    <col min="6279" max="6395" width="4.44140625" style="1"/>
    <col min="6396" max="6396" width="4" style="1" customWidth="1"/>
    <col min="6397" max="6397" width="70.6640625" style="1" customWidth="1"/>
    <col min="6398" max="6398" width="7.6640625" style="1" bestFit="1" customWidth="1"/>
    <col min="6399" max="6399" width="8.5546875" style="1" bestFit="1" customWidth="1"/>
    <col min="6400" max="6400" width="15.33203125" style="1" customWidth="1"/>
    <col min="6401" max="6401" width="13.88671875" style="1" bestFit="1" customWidth="1"/>
    <col min="6402" max="6402" width="15.6640625" style="1" bestFit="1" customWidth="1"/>
    <col min="6403" max="6403" width="12.6640625" style="1" customWidth="1"/>
    <col min="6404" max="6471" width="8" style="1" customWidth="1"/>
    <col min="6472" max="6472" width="4" style="1" customWidth="1"/>
    <col min="6473" max="6473" width="70" style="1" customWidth="1"/>
    <col min="6474" max="6474" width="8.109375" style="1" customWidth="1"/>
    <col min="6475" max="6475" width="10.109375" style="1" bestFit="1" customWidth="1"/>
    <col min="6476" max="6479" width="0" style="1" hidden="1" customWidth="1"/>
    <col min="6480" max="6480" width="2.44140625" style="1" bestFit="1" customWidth="1"/>
    <col min="6481" max="6481" width="7.6640625" style="1" bestFit="1" customWidth="1"/>
    <col min="6482" max="6484" width="14.44140625" style="1" bestFit="1" customWidth="1"/>
    <col min="6485" max="6487" width="15.109375" style="1" bestFit="1" customWidth="1"/>
    <col min="6488" max="6493" width="14.44140625" style="1" bestFit="1" customWidth="1"/>
    <col min="6494" max="6494" width="10.88671875" style="1" bestFit="1" customWidth="1"/>
    <col min="6495" max="6495" width="12.33203125" style="1" bestFit="1" customWidth="1"/>
    <col min="6496" max="6504" width="14.44140625" style="1" bestFit="1" customWidth="1"/>
    <col min="6505" max="6505" width="11.6640625" style="1" bestFit="1" customWidth="1"/>
    <col min="6506" max="6506" width="12.33203125" style="1" bestFit="1" customWidth="1"/>
    <col min="6507" max="6507" width="10.33203125" style="1" bestFit="1" customWidth="1"/>
    <col min="6508" max="6508" width="10.5546875" style="1" bestFit="1" customWidth="1"/>
    <col min="6509" max="6509" width="10.6640625" style="1" bestFit="1" customWidth="1"/>
    <col min="6510" max="6518" width="14.44140625" style="1" bestFit="1" customWidth="1"/>
    <col min="6519" max="6519" width="10.109375" style="1" bestFit="1" customWidth="1"/>
    <col min="6520" max="6520" width="13" style="1" bestFit="1" customWidth="1"/>
    <col min="6521" max="6523" width="10.109375" style="1" bestFit="1" customWidth="1"/>
    <col min="6524" max="6526" width="10.33203125" style="1" bestFit="1" customWidth="1"/>
    <col min="6527" max="6527" width="10.109375" style="1" bestFit="1" customWidth="1"/>
    <col min="6528" max="6528" width="10.33203125" style="1" bestFit="1" customWidth="1"/>
    <col min="6529" max="6529" width="15.109375" style="1" bestFit="1" customWidth="1"/>
    <col min="6530" max="6530" width="9.6640625" style="1" bestFit="1" customWidth="1"/>
    <col min="6531" max="6531" width="10.109375" style="1" bestFit="1" customWidth="1"/>
    <col min="6532" max="6532" width="12" style="1" bestFit="1" customWidth="1"/>
    <col min="6533" max="6533" width="14.33203125" style="1" bestFit="1" customWidth="1"/>
    <col min="6534" max="6534" width="10.33203125" style="1" bestFit="1" customWidth="1"/>
    <col min="6535" max="6651" width="4.44140625" style="1"/>
    <col min="6652" max="6652" width="4" style="1" customWidth="1"/>
    <col min="6653" max="6653" width="70.6640625" style="1" customWidth="1"/>
    <col min="6654" max="6654" width="7.6640625" style="1" bestFit="1" customWidth="1"/>
    <col min="6655" max="6655" width="8.5546875" style="1" bestFit="1" customWidth="1"/>
    <col min="6656" max="6656" width="15.33203125" style="1" customWidth="1"/>
    <col min="6657" max="6657" width="13.88671875" style="1" bestFit="1" customWidth="1"/>
    <col min="6658" max="6658" width="15.6640625" style="1" bestFit="1" customWidth="1"/>
    <col min="6659" max="6659" width="12.6640625" style="1" customWidth="1"/>
    <col min="6660" max="6727" width="8" style="1" customWidth="1"/>
    <col min="6728" max="6728" width="4" style="1" customWidth="1"/>
    <col min="6729" max="6729" width="70" style="1" customWidth="1"/>
    <col min="6730" max="6730" width="8.109375" style="1" customWidth="1"/>
    <col min="6731" max="6731" width="10.109375" style="1" bestFit="1" customWidth="1"/>
    <col min="6732" max="6735" width="0" style="1" hidden="1" customWidth="1"/>
    <col min="6736" max="6736" width="2.44140625" style="1" bestFit="1" customWidth="1"/>
    <col min="6737" max="6737" width="7.6640625" style="1" bestFit="1" customWidth="1"/>
    <col min="6738" max="6740" width="14.44140625" style="1" bestFit="1" customWidth="1"/>
    <col min="6741" max="6743" width="15.109375" style="1" bestFit="1" customWidth="1"/>
    <col min="6744" max="6749" width="14.44140625" style="1" bestFit="1" customWidth="1"/>
    <col min="6750" max="6750" width="10.88671875" style="1" bestFit="1" customWidth="1"/>
    <col min="6751" max="6751" width="12.33203125" style="1" bestFit="1" customWidth="1"/>
    <col min="6752" max="6760" width="14.44140625" style="1" bestFit="1" customWidth="1"/>
    <col min="6761" max="6761" width="11.6640625" style="1" bestFit="1" customWidth="1"/>
    <col min="6762" max="6762" width="12.33203125" style="1" bestFit="1" customWidth="1"/>
    <col min="6763" max="6763" width="10.33203125" style="1" bestFit="1" customWidth="1"/>
    <col min="6764" max="6764" width="10.5546875" style="1" bestFit="1" customWidth="1"/>
    <col min="6765" max="6765" width="10.6640625" style="1" bestFit="1" customWidth="1"/>
    <col min="6766" max="6774" width="14.44140625" style="1" bestFit="1" customWidth="1"/>
    <col min="6775" max="6775" width="10.109375" style="1" bestFit="1" customWidth="1"/>
    <col min="6776" max="6776" width="13" style="1" bestFit="1" customWidth="1"/>
    <col min="6777" max="6779" width="10.109375" style="1" bestFit="1" customWidth="1"/>
    <col min="6780" max="6782" width="10.33203125" style="1" bestFit="1" customWidth="1"/>
    <col min="6783" max="6783" width="10.109375" style="1" bestFit="1" customWidth="1"/>
    <col min="6784" max="6784" width="10.33203125" style="1" bestFit="1" customWidth="1"/>
    <col min="6785" max="6785" width="15.109375" style="1" bestFit="1" customWidth="1"/>
    <col min="6786" max="6786" width="9.6640625" style="1" bestFit="1" customWidth="1"/>
    <col min="6787" max="6787" width="10.109375" style="1" bestFit="1" customWidth="1"/>
    <col min="6788" max="6788" width="12" style="1" bestFit="1" customWidth="1"/>
    <col min="6789" max="6789" width="14.33203125" style="1" bestFit="1" customWidth="1"/>
    <col min="6790" max="6790" width="10.33203125" style="1" bestFit="1" customWidth="1"/>
    <col min="6791" max="6907" width="4.44140625" style="1"/>
    <col min="6908" max="6908" width="4" style="1" customWidth="1"/>
    <col min="6909" max="6909" width="70.6640625" style="1" customWidth="1"/>
    <col min="6910" max="6910" width="7.6640625" style="1" bestFit="1" customWidth="1"/>
    <col min="6911" max="6911" width="8.5546875" style="1" bestFit="1" customWidth="1"/>
    <col min="6912" max="6912" width="15.33203125" style="1" customWidth="1"/>
    <col min="6913" max="6913" width="13.88671875" style="1" bestFit="1" customWidth="1"/>
    <col min="6914" max="6914" width="15.6640625" style="1" bestFit="1" customWidth="1"/>
    <col min="6915" max="6915" width="12.6640625" style="1" customWidth="1"/>
    <col min="6916" max="6983" width="8" style="1" customWidth="1"/>
    <col min="6984" max="6984" width="4" style="1" customWidth="1"/>
    <col min="6985" max="6985" width="70" style="1" customWidth="1"/>
    <col min="6986" max="6986" width="8.109375" style="1" customWidth="1"/>
    <col min="6987" max="6987" width="10.109375" style="1" bestFit="1" customWidth="1"/>
    <col min="6988" max="6991" width="0" style="1" hidden="1" customWidth="1"/>
    <col min="6992" max="6992" width="2.44140625" style="1" bestFit="1" customWidth="1"/>
    <col min="6993" max="6993" width="7.6640625" style="1" bestFit="1" customWidth="1"/>
    <col min="6994" max="6996" width="14.44140625" style="1" bestFit="1" customWidth="1"/>
    <col min="6997" max="6999" width="15.109375" style="1" bestFit="1" customWidth="1"/>
    <col min="7000" max="7005" width="14.44140625" style="1" bestFit="1" customWidth="1"/>
    <col min="7006" max="7006" width="10.88671875" style="1" bestFit="1" customWidth="1"/>
    <col min="7007" max="7007" width="12.33203125" style="1" bestFit="1" customWidth="1"/>
    <col min="7008" max="7016" width="14.44140625" style="1" bestFit="1" customWidth="1"/>
    <col min="7017" max="7017" width="11.6640625" style="1" bestFit="1" customWidth="1"/>
    <col min="7018" max="7018" width="12.33203125" style="1" bestFit="1" customWidth="1"/>
    <col min="7019" max="7019" width="10.33203125" style="1" bestFit="1" customWidth="1"/>
    <col min="7020" max="7020" width="10.5546875" style="1" bestFit="1" customWidth="1"/>
    <col min="7021" max="7021" width="10.6640625" style="1" bestFit="1" customWidth="1"/>
    <col min="7022" max="7030" width="14.44140625" style="1" bestFit="1" customWidth="1"/>
    <col min="7031" max="7031" width="10.109375" style="1" bestFit="1" customWidth="1"/>
    <col min="7032" max="7032" width="13" style="1" bestFit="1" customWidth="1"/>
    <col min="7033" max="7035" width="10.109375" style="1" bestFit="1" customWidth="1"/>
    <col min="7036" max="7038" width="10.33203125" style="1" bestFit="1" customWidth="1"/>
    <col min="7039" max="7039" width="10.109375" style="1" bestFit="1" customWidth="1"/>
    <col min="7040" max="7040" width="10.33203125" style="1" bestFit="1" customWidth="1"/>
    <col min="7041" max="7041" width="15.109375" style="1" bestFit="1" customWidth="1"/>
    <col min="7042" max="7042" width="9.6640625" style="1" bestFit="1" customWidth="1"/>
    <col min="7043" max="7043" width="10.109375" style="1" bestFit="1" customWidth="1"/>
    <col min="7044" max="7044" width="12" style="1" bestFit="1" customWidth="1"/>
    <col min="7045" max="7045" width="14.33203125" style="1" bestFit="1" customWidth="1"/>
    <col min="7046" max="7046" width="10.33203125" style="1" bestFit="1" customWidth="1"/>
    <col min="7047" max="7163" width="4.44140625" style="1"/>
    <col min="7164" max="7164" width="4" style="1" customWidth="1"/>
    <col min="7165" max="7165" width="70.6640625" style="1" customWidth="1"/>
    <col min="7166" max="7166" width="7.6640625" style="1" bestFit="1" customWidth="1"/>
    <col min="7167" max="7167" width="8.5546875" style="1" bestFit="1" customWidth="1"/>
    <col min="7168" max="7168" width="15.33203125" style="1" customWidth="1"/>
    <col min="7169" max="7169" width="13.88671875" style="1" bestFit="1" customWidth="1"/>
    <col min="7170" max="7170" width="15.6640625" style="1" bestFit="1" customWidth="1"/>
    <col min="7171" max="7171" width="12.6640625" style="1" customWidth="1"/>
    <col min="7172" max="7239" width="8" style="1" customWidth="1"/>
    <col min="7240" max="7240" width="4" style="1" customWidth="1"/>
    <col min="7241" max="7241" width="70" style="1" customWidth="1"/>
    <col min="7242" max="7242" width="8.109375" style="1" customWidth="1"/>
    <col min="7243" max="7243" width="10.109375" style="1" bestFit="1" customWidth="1"/>
    <col min="7244" max="7247" width="0" style="1" hidden="1" customWidth="1"/>
    <col min="7248" max="7248" width="2.44140625" style="1" bestFit="1" customWidth="1"/>
    <col min="7249" max="7249" width="7.6640625" style="1" bestFit="1" customWidth="1"/>
    <col min="7250" max="7252" width="14.44140625" style="1" bestFit="1" customWidth="1"/>
    <col min="7253" max="7255" width="15.109375" style="1" bestFit="1" customWidth="1"/>
    <col min="7256" max="7261" width="14.44140625" style="1" bestFit="1" customWidth="1"/>
    <col min="7262" max="7262" width="10.88671875" style="1" bestFit="1" customWidth="1"/>
    <col min="7263" max="7263" width="12.33203125" style="1" bestFit="1" customWidth="1"/>
    <col min="7264" max="7272" width="14.44140625" style="1" bestFit="1" customWidth="1"/>
    <col min="7273" max="7273" width="11.6640625" style="1" bestFit="1" customWidth="1"/>
    <col min="7274" max="7274" width="12.33203125" style="1" bestFit="1" customWidth="1"/>
    <col min="7275" max="7275" width="10.33203125" style="1" bestFit="1" customWidth="1"/>
    <col min="7276" max="7276" width="10.5546875" style="1" bestFit="1" customWidth="1"/>
    <col min="7277" max="7277" width="10.6640625" style="1" bestFit="1" customWidth="1"/>
    <col min="7278" max="7286" width="14.44140625" style="1" bestFit="1" customWidth="1"/>
    <col min="7287" max="7287" width="10.109375" style="1" bestFit="1" customWidth="1"/>
    <col min="7288" max="7288" width="13" style="1" bestFit="1" customWidth="1"/>
    <col min="7289" max="7291" width="10.109375" style="1" bestFit="1" customWidth="1"/>
    <col min="7292" max="7294" width="10.33203125" style="1" bestFit="1" customWidth="1"/>
    <col min="7295" max="7295" width="10.109375" style="1" bestFit="1" customWidth="1"/>
    <col min="7296" max="7296" width="10.33203125" style="1" bestFit="1" customWidth="1"/>
    <col min="7297" max="7297" width="15.109375" style="1" bestFit="1" customWidth="1"/>
    <col min="7298" max="7298" width="9.6640625" style="1" bestFit="1" customWidth="1"/>
    <col min="7299" max="7299" width="10.109375" style="1" bestFit="1" customWidth="1"/>
    <col min="7300" max="7300" width="12" style="1" bestFit="1" customWidth="1"/>
    <col min="7301" max="7301" width="14.33203125" style="1" bestFit="1" customWidth="1"/>
    <col min="7302" max="7302" width="10.33203125" style="1" bestFit="1" customWidth="1"/>
    <col min="7303" max="7419" width="4.44140625" style="1"/>
    <col min="7420" max="7420" width="4" style="1" customWidth="1"/>
    <col min="7421" max="7421" width="70.6640625" style="1" customWidth="1"/>
    <col min="7422" max="7422" width="7.6640625" style="1" bestFit="1" customWidth="1"/>
    <col min="7423" max="7423" width="8.5546875" style="1" bestFit="1" customWidth="1"/>
    <col min="7424" max="7424" width="15.33203125" style="1" customWidth="1"/>
    <col min="7425" max="7425" width="13.88671875" style="1" bestFit="1" customWidth="1"/>
    <col min="7426" max="7426" width="15.6640625" style="1" bestFit="1" customWidth="1"/>
    <col min="7427" max="7427" width="12.6640625" style="1" customWidth="1"/>
    <col min="7428" max="7495" width="8" style="1" customWidth="1"/>
    <col min="7496" max="7496" width="4" style="1" customWidth="1"/>
    <col min="7497" max="7497" width="70" style="1" customWidth="1"/>
    <col min="7498" max="7498" width="8.109375" style="1" customWidth="1"/>
    <col min="7499" max="7499" width="10.109375" style="1" bestFit="1" customWidth="1"/>
    <col min="7500" max="7503" width="0" style="1" hidden="1" customWidth="1"/>
    <col min="7504" max="7504" width="2.44140625" style="1" bestFit="1" customWidth="1"/>
    <col min="7505" max="7505" width="7.6640625" style="1" bestFit="1" customWidth="1"/>
    <col min="7506" max="7508" width="14.44140625" style="1" bestFit="1" customWidth="1"/>
    <col min="7509" max="7511" width="15.109375" style="1" bestFit="1" customWidth="1"/>
    <col min="7512" max="7517" width="14.44140625" style="1" bestFit="1" customWidth="1"/>
    <col min="7518" max="7518" width="10.88671875" style="1" bestFit="1" customWidth="1"/>
    <col min="7519" max="7519" width="12.33203125" style="1" bestFit="1" customWidth="1"/>
    <col min="7520" max="7528" width="14.44140625" style="1" bestFit="1" customWidth="1"/>
    <col min="7529" max="7529" width="11.6640625" style="1" bestFit="1" customWidth="1"/>
    <col min="7530" max="7530" width="12.33203125" style="1" bestFit="1" customWidth="1"/>
    <col min="7531" max="7531" width="10.33203125" style="1" bestFit="1" customWidth="1"/>
    <col min="7532" max="7532" width="10.5546875" style="1" bestFit="1" customWidth="1"/>
    <col min="7533" max="7533" width="10.6640625" style="1" bestFit="1" customWidth="1"/>
    <col min="7534" max="7542" width="14.44140625" style="1" bestFit="1" customWidth="1"/>
    <col min="7543" max="7543" width="10.109375" style="1" bestFit="1" customWidth="1"/>
    <col min="7544" max="7544" width="13" style="1" bestFit="1" customWidth="1"/>
    <col min="7545" max="7547" width="10.109375" style="1" bestFit="1" customWidth="1"/>
    <col min="7548" max="7550" width="10.33203125" style="1" bestFit="1" customWidth="1"/>
    <col min="7551" max="7551" width="10.109375" style="1" bestFit="1" customWidth="1"/>
    <col min="7552" max="7552" width="10.33203125" style="1" bestFit="1" customWidth="1"/>
    <col min="7553" max="7553" width="15.109375" style="1" bestFit="1" customWidth="1"/>
    <col min="7554" max="7554" width="9.6640625" style="1" bestFit="1" customWidth="1"/>
    <col min="7555" max="7555" width="10.109375" style="1" bestFit="1" customWidth="1"/>
    <col min="7556" max="7556" width="12" style="1" bestFit="1" customWidth="1"/>
    <col min="7557" max="7557" width="14.33203125" style="1" bestFit="1" customWidth="1"/>
    <col min="7558" max="7558" width="10.33203125" style="1" bestFit="1" customWidth="1"/>
    <col min="7559" max="7675" width="4.44140625" style="1"/>
    <col min="7676" max="7676" width="4" style="1" customWidth="1"/>
    <col min="7677" max="7677" width="70.6640625" style="1" customWidth="1"/>
    <col min="7678" max="7678" width="7.6640625" style="1" bestFit="1" customWidth="1"/>
    <col min="7679" max="7679" width="8.5546875" style="1" bestFit="1" customWidth="1"/>
    <col min="7680" max="7680" width="15.33203125" style="1" customWidth="1"/>
    <col min="7681" max="7681" width="13.88671875" style="1" bestFit="1" customWidth="1"/>
    <col min="7682" max="7682" width="15.6640625" style="1" bestFit="1" customWidth="1"/>
    <col min="7683" max="7683" width="12.6640625" style="1" customWidth="1"/>
    <col min="7684" max="7751" width="8" style="1" customWidth="1"/>
    <col min="7752" max="7752" width="4" style="1" customWidth="1"/>
    <col min="7753" max="7753" width="70" style="1" customWidth="1"/>
    <col min="7754" max="7754" width="8.109375" style="1" customWidth="1"/>
    <col min="7755" max="7755" width="10.109375" style="1" bestFit="1" customWidth="1"/>
    <col min="7756" max="7759" width="0" style="1" hidden="1" customWidth="1"/>
    <col min="7760" max="7760" width="2.44140625" style="1" bestFit="1" customWidth="1"/>
    <col min="7761" max="7761" width="7.6640625" style="1" bestFit="1" customWidth="1"/>
    <col min="7762" max="7764" width="14.44140625" style="1" bestFit="1" customWidth="1"/>
    <col min="7765" max="7767" width="15.109375" style="1" bestFit="1" customWidth="1"/>
    <col min="7768" max="7773" width="14.44140625" style="1" bestFit="1" customWidth="1"/>
    <col min="7774" max="7774" width="10.88671875" style="1" bestFit="1" customWidth="1"/>
    <col min="7775" max="7775" width="12.33203125" style="1" bestFit="1" customWidth="1"/>
    <col min="7776" max="7784" width="14.44140625" style="1" bestFit="1" customWidth="1"/>
    <col min="7785" max="7785" width="11.6640625" style="1" bestFit="1" customWidth="1"/>
    <col min="7786" max="7786" width="12.33203125" style="1" bestFit="1" customWidth="1"/>
    <col min="7787" max="7787" width="10.33203125" style="1" bestFit="1" customWidth="1"/>
    <col min="7788" max="7788" width="10.5546875" style="1" bestFit="1" customWidth="1"/>
    <col min="7789" max="7789" width="10.6640625" style="1" bestFit="1" customWidth="1"/>
    <col min="7790" max="7798" width="14.44140625" style="1" bestFit="1" customWidth="1"/>
    <col min="7799" max="7799" width="10.109375" style="1" bestFit="1" customWidth="1"/>
    <col min="7800" max="7800" width="13" style="1" bestFit="1" customWidth="1"/>
    <col min="7801" max="7803" width="10.109375" style="1" bestFit="1" customWidth="1"/>
    <col min="7804" max="7806" width="10.33203125" style="1" bestFit="1" customWidth="1"/>
    <col min="7807" max="7807" width="10.109375" style="1" bestFit="1" customWidth="1"/>
    <col min="7808" max="7808" width="10.33203125" style="1" bestFit="1" customWidth="1"/>
    <col min="7809" max="7809" width="15.109375" style="1" bestFit="1" customWidth="1"/>
    <col min="7810" max="7810" width="9.6640625" style="1" bestFit="1" customWidth="1"/>
    <col min="7811" max="7811" width="10.109375" style="1" bestFit="1" customWidth="1"/>
    <col min="7812" max="7812" width="12" style="1" bestFit="1" customWidth="1"/>
    <col min="7813" max="7813" width="14.33203125" style="1" bestFit="1" customWidth="1"/>
    <col min="7814" max="7814" width="10.33203125" style="1" bestFit="1" customWidth="1"/>
    <col min="7815" max="7931" width="4.44140625" style="1"/>
    <col min="7932" max="7932" width="4" style="1" customWidth="1"/>
    <col min="7933" max="7933" width="70.6640625" style="1" customWidth="1"/>
    <col min="7934" max="7934" width="7.6640625" style="1" bestFit="1" customWidth="1"/>
    <col min="7935" max="7935" width="8.5546875" style="1" bestFit="1" customWidth="1"/>
    <col min="7936" max="7936" width="15.33203125" style="1" customWidth="1"/>
    <col min="7937" max="7937" width="13.88671875" style="1" bestFit="1" customWidth="1"/>
    <col min="7938" max="7938" width="15.6640625" style="1" bestFit="1" customWidth="1"/>
    <col min="7939" max="7939" width="12.6640625" style="1" customWidth="1"/>
    <col min="7940" max="8007" width="8" style="1" customWidth="1"/>
    <col min="8008" max="8008" width="4" style="1" customWidth="1"/>
    <col min="8009" max="8009" width="70" style="1" customWidth="1"/>
    <col min="8010" max="8010" width="8.109375" style="1" customWidth="1"/>
    <col min="8011" max="8011" width="10.109375" style="1" bestFit="1" customWidth="1"/>
    <col min="8012" max="8015" width="0" style="1" hidden="1" customWidth="1"/>
    <col min="8016" max="8016" width="2.44140625" style="1" bestFit="1" customWidth="1"/>
    <col min="8017" max="8017" width="7.6640625" style="1" bestFit="1" customWidth="1"/>
    <col min="8018" max="8020" width="14.44140625" style="1" bestFit="1" customWidth="1"/>
    <col min="8021" max="8023" width="15.109375" style="1" bestFit="1" customWidth="1"/>
    <col min="8024" max="8029" width="14.44140625" style="1" bestFit="1" customWidth="1"/>
    <col min="8030" max="8030" width="10.88671875" style="1" bestFit="1" customWidth="1"/>
    <col min="8031" max="8031" width="12.33203125" style="1" bestFit="1" customWidth="1"/>
    <col min="8032" max="8040" width="14.44140625" style="1" bestFit="1" customWidth="1"/>
    <col min="8041" max="8041" width="11.6640625" style="1" bestFit="1" customWidth="1"/>
    <col min="8042" max="8042" width="12.33203125" style="1" bestFit="1" customWidth="1"/>
    <col min="8043" max="8043" width="10.33203125" style="1" bestFit="1" customWidth="1"/>
    <col min="8044" max="8044" width="10.5546875" style="1" bestFit="1" customWidth="1"/>
    <col min="8045" max="8045" width="10.6640625" style="1" bestFit="1" customWidth="1"/>
    <col min="8046" max="8054" width="14.44140625" style="1" bestFit="1" customWidth="1"/>
    <col min="8055" max="8055" width="10.109375" style="1" bestFit="1" customWidth="1"/>
    <col min="8056" max="8056" width="13" style="1" bestFit="1" customWidth="1"/>
    <col min="8057" max="8059" width="10.109375" style="1" bestFit="1" customWidth="1"/>
    <col min="8060" max="8062" width="10.33203125" style="1" bestFit="1" customWidth="1"/>
    <col min="8063" max="8063" width="10.109375" style="1" bestFit="1" customWidth="1"/>
    <col min="8064" max="8064" width="10.33203125" style="1" bestFit="1" customWidth="1"/>
    <col min="8065" max="8065" width="15.109375" style="1" bestFit="1" customWidth="1"/>
    <col min="8066" max="8066" width="9.6640625" style="1" bestFit="1" customWidth="1"/>
    <col min="8067" max="8067" width="10.109375" style="1" bestFit="1" customWidth="1"/>
    <col min="8068" max="8068" width="12" style="1" bestFit="1" customWidth="1"/>
    <col min="8069" max="8069" width="14.33203125" style="1" bestFit="1" customWidth="1"/>
    <col min="8070" max="8070" width="10.33203125" style="1" bestFit="1" customWidth="1"/>
    <col min="8071" max="8187" width="4.44140625" style="1"/>
    <col min="8188" max="8188" width="4" style="1" customWidth="1"/>
    <col min="8189" max="8189" width="70.6640625" style="1" customWidth="1"/>
    <col min="8190" max="8190" width="7.6640625" style="1" bestFit="1" customWidth="1"/>
    <col min="8191" max="8191" width="8.5546875" style="1" bestFit="1" customWidth="1"/>
    <col min="8192" max="8192" width="15.33203125" style="1" customWidth="1"/>
    <col min="8193" max="8193" width="13.88671875" style="1" bestFit="1" customWidth="1"/>
    <col min="8194" max="8194" width="15.6640625" style="1" bestFit="1" customWidth="1"/>
    <col min="8195" max="8195" width="12.6640625" style="1" customWidth="1"/>
    <col min="8196" max="8263" width="8" style="1" customWidth="1"/>
    <col min="8264" max="8264" width="4" style="1" customWidth="1"/>
    <col min="8265" max="8265" width="70" style="1" customWidth="1"/>
    <col min="8266" max="8266" width="8.109375" style="1" customWidth="1"/>
    <col min="8267" max="8267" width="10.109375" style="1" bestFit="1" customWidth="1"/>
    <col min="8268" max="8271" width="0" style="1" hidden="1" customWidth="1"/>
    <col min="8272" max="8272" width="2.44140625" style="1" bestFit="1" customWidth="1"/>
    <col min="8273" max="8273" width="7.6640625" style="1" bestFit="1" customWidth="1"/>
    <col min="8274" max="8276" width="14.44140625" style="1" bestFit="1" customWidth="1"/>
    <col min="8277" max="8279" width="15.109375" style="1" bestFit="1" customWidth="1"/>
    <col min="8280" max="8285" width="14.44140625" style="1" bestFit="1" customWidth="1"/>
    <col min="8286" max="8286" width="10.88671875" style="1" bestFit="1" customWidth="1"/>
    <col min="8287" max="8287" width="12.33203125" style="1" bestFit="1" customWidth="1"/>
    <col min="8288" max="8296" width="14.44140625" style="1" bestFit="1" customWidth="1"/>
    <col min="8297" max="8297" width="11.6640625" style="1" bestFit="1" customWidth="1"/>
    <col min="8298" max="8298" width="12.33203125" style="1" bestFit="1" customWidth="1"/>
    <col min="8299" max="8299" width="10.33203125" style="1" bestFit="1" customWidth="1"/>
    <col min="8300" max="8300" width="10.5546875" style="1" bestFit="1" customWidth="1"/>
    <col min="8301" max="8301" width="10.6640625" style="1" bestFit="1" customWidth="1"/>
    <col min="8302" max="8310" width="14.44140625" style="1" bestFit="1" customWidth="1"/>
    <col min="8311" max="8311" width="10.109375" style="1" bestFit="1" customWidth="1"/>
    <col min="8312" max="8312" width="13" style="1" bestFit="1" customWidth="1"/>
    <col min="8313" max="8315" width="10.109375" style="1" bestFit="1" customWidth="1"/>
    <col min="8316" max="8318" width="10.33203125" style="1" bestFit="1" customWidth="1"/>
    <col min="8319" max="8319" width="10.109375" style="1" bestFit="1" customWidth="1"/>
    <col min="8320" max="8320" width="10.33203125" style="1" bestFit="1" customWidth="1"/>
    <col min="8321" max="8321" width="15.109375" style="1" bestFit="1" customWidth="1"/>
    <col min="8322" max="8322" width="9.6640625" style="1" bestFit="1" customWidth="1"/>
    <col min="8323" max="8323" width="10.109375" style="1" bestFit="1" customWidth="1"/>
    <col min="8324" max="8324" width="12" style="1" bestFit="1" customWidth="1"/>
    <col min="8325" max="8325" width="14.33203125" style="1" bestFit="1" customWidth="1"/>
    <col min="8326" max="8326" width="10.33203125" style="1" bestFit="1" customWidth="1"/>
    <col min="8327" max="8443" width="4.44140625" style="1"/>
    <col min="8444" max="8444" width="4" style="1" customWidth="1"/>
    <col min="8445" max="8445" width="70.6640625" style="1" customWidth="1"/>
    <col min="8446" max="8446" width="7.6640625" style="1" bestFit="1" customWidth="1"/>
    <col min="8447" max="8447" width="8.5546875" style="1" bestFit="1" customWidth="1"/>
    <col min="8448" max="8448" width="15.33203125" style="1" customWidth="1"/>
    <col min="8449" max="8449" width="13.88671875" style="1" bestFit="1" customWidth="1"/>
    <col min="8450" max="8450" width="15.6640625" style="1" bestFit="1" customWidth="1"/>
    <col min="8451" max="8451" width="12.6640625" style="1" customWidth="1"/>
    <col min="8452" max="8519" width="8" style="1" customWidth="1"/>
    <col min="8520" max="8520" width="4" style="1" customWidth="1"/>
    <col min="8521" max="8521" width="70" style="1" customWidth="1"/>
    <col min="8522" max="8522" width="8.109375" style="1" customWidth="1"/>
    <col min="8523" max="8523" width="10.109375" style="1" bestFit="1" customWidth="1"/>
    <col min="8524" max="8527" width="0" style="1" hidden="1" customWidth="1"/>
    <col min="8528" max="8528" width="2.44140625" style="1" bestFit="1" customWidth="1"/>
    <col min="8529" max="8529" width="7.6640625" style="1" bestFit="1" customWidth="1"/>
    <col min="8530" max="8532" width="14.44140625" style="1" bestFit="1" customWidth="1"/>
    <col min="8533" max="8535" width="15.109375" style="1" bestFit="1" customWidth="1"/>
    <col min="8536" max="8541" width="14.44140625" style="1" bestFit="1" customWidth="1"/>
    <col min="8542" max="8542" width="10.88671875" style="1" bestFit="1" customWidth="1"/>
    <col min="8543" max="8543" width="12.33203125" style="1" bestFit="1" customWidth="1"/>
    <col min="8544" max="8552" width="14.44140625" style="1" bestFit="1" customWidth="1"/>
    <col min="8553" max="8553" width="11.6640625" style="1" bestFit="1" customWidth="1"/>
    <col min="8554" max="8554" width="12.33203125" style="1" bestFit="1" customWidth="1"/>
    <col min="8555" max="8555" width="10.33203125" style="1" bestFit="1" customWidth="1"/>
    <col min="8556" max="8556" width="10.5546875" style="1" bestFit="1" customWidth="1"/>
    <col min="8557" max="8557" width="10.6640625" style="1" bestFit="1" customWidth="1"/>
    <col min="8558" max="8566" width="14.44140625" style="1" bestFit="1" customWidth="1"/>
    <col min="8567" max="8567" width="10.109375" style="1" bestFit="1" customWidth="1"/>
    <col min="8568" max="8568" width="13" style="1" bestFit="1" customWidth="1"/>
    <col min="8569" max="8571" width="10.109375" style="1" bestFit="1" customWidth="1"/>
    <col min="8572" max="8574" width="10.33203125" style="1" bestFit="1" customWidth="1"/>
    <col min="8575" max="8575" width="10.109375" style="1" bestFit="1" customWidth="1"/>
    <col min="8576" max="8576" width="10.33203125" style="1" bestFit="1" customWidth="1"/>
    <col min="8577" max="8577" width="15.109375" style="1" bestFit="1" customWidth="1"/>
    <col min="8578" max="8578" width="9.6640625" style="1" bestFit="1" customWidth="1"/>
    <col min="8579" max="8579" width="10.109375" style="1" bestFit="1" customWidth="1"/>
    <col min="8580" max="8580" width="12" style="1" bestFit="1" customWidth="1"/>
    <col min="8581" max="8581" width="14.33203125" style="1" bestFit="1" customWidth="1"/>
    <col min="8582" max="8582" width="10.33203125" style="1" bestFit="1" customWidth="1"/>
    <col min="8583" max="8699" width="4.44140625" style="1"/>
    <col min="8700" max="8700" width="4" style="1" customWidth="1"/>
    <col min="8701" max="8701" width="70.6640625" style="1" customWidth="1"/>
    <col min="8702" max="8702" width="7.6640625" style="1" bestFit="1" customWidth="1"/>
    <col min="8703" max="8703" width="8.5546875" style="1" bestFit="1" customWidth="1"/>
    <col min="8704" max="8704" width="15.33203125" style="1" customWidth="1"/>
    <col min="8705" max="8705" width="13.88671875" style="1" bestFit="1" customWidth="1"/>
    <col min="8706" max="8706" width="15.6640625" style="1" bestFit="1" customWidth="1"/>
    <col min="8707" max="8707" width="12.6640625" style="1" customWidth="1"/>
    <col min="8708" max="8775" width="8" style="1" customWidth="1"/>
    <col min="8776" max="8776" width="4" style="1" customWidth="1"/>
    <col min="8777" max="8777" width="70" style="1" customWidth="1"/>
    <col min="8778" max="8778" width="8.109375" style="1" customWidth="1"/>
    <col min="8779" max="8779" width="10.109375" style="1" bestFit="1" customWidth="1"/>
    <col min="8780" max="8783" width="0" style="1" hidden="1" customWidth="1"/>
    <col min="8784" max="8784" width="2.44140625" style="1" bestFit="1" customWidth="1"/>
    <col min="8785" max="8785" width="7.6640625" style="1" bestFit="1" customWidth="1"/>
    <col min="8786" max="8788" width="14.44140625" style="1" bestFit="1" customWidth="1"/>
    <col min="8789" max="8791" width="15.109375" style="1" bestFit="1" customWidth="1"/>
    <col min="8792" max="8797" width="14.44140625" style="1" bestFit="1" customWidth="1"/>
    <col min="8798" max="8798" width="10.88671875" style="1" bestFit="1" customWidth="1"/>
    <col min="8799" max="8799" width="12.33203125" style="1" bestFit="1" customWidth="1"/>
    <col min="8800" max="8808" width="14.44140625" style="1" bestFit="1" customWidth="1"/>
    <col min="8809" max="8809" width="11.6640625" style="1" bestFit="1" customWidth="1"/>
    <col min="8810" max="8810" width="12.33203125" style="1" bestFit="1" customWidth="1"/>
    <col min="8811" max="8811" width="10.33203125" style="1" bestFit="1" customWidth="1"/>
    <col min="8812" max="8812" width="10.5546875" style="1" bestFit="1" customWidth="1"/>
    <col min="8813" max="8813" width="10.6640625" style="1" bestFit="1" customWidth="1"/>
    <col min="8814" max="8822" width="14.44140625" style="1" bestFit="1" customWidth="1"/>
    <col min="8823" max="8823" width="10.109375" style="1" bestFit="1" customWidth="1"/>
    <col min="8824" max="8824" width="13" style="1" bestFit="1" customWidth="1"/>
    <col min="8825" max="8827" width="10.109375" style="1" bestFit="1" customWidth="1"/>
    <col min="8828" max="8830" width="10.33203125" style="1" bestFit="1" customWidth="1"/>
    <col min="8831" max="8831" width="10.109375" style="1" bestFit="1" customWidth="1"/>
    <col min="8832" max="8832" width="10.33203125" style="1" bestFit="1" customWidth="1"/>
    <col min="8833" max="8833" width="15.109375" style="1" bestFit="1" customWidth="1"/>
    <col min="8834" max="8834" width="9.6640625" style="1" bestFit="1" customWidth="1"/>
    <col min="8835" max="8835" width="10.109375" style="1" bestFit="1" customWidth="1"/>
    <col min="8836" max="8836" width="12" style="1" bestFit="1" customWidth="1"/>
    <col min="8837" max="8837" width="14.33203125" style="1" bestFit="1" customWidth="1"/>
    <col min="8838" max="8838" width="10.33203125" style="1" bestFit="1" customWidth="1"/>
    <col min="8839" max="8955" width="4.44140625" style="1"/>
    <col min="8956" max="8956" width="4" style="1" customWidth="1"/>
    <col min="8957" max="8957" width="70.6640625" style="1" customWidth="1"/>
    <col min="8958" max="8958" width="7.6640625" style="1" bestFit="1" customWidth="1"/>
    <col min="8959" max="8959" width="8.5546875" style="1" bestFit="1" customWidth="1"/>
    <col min="8960" max="8960" width="15.33203125" style="1" customWidth="1"/>
    <col min="8961" max="8961" width="13.88671875" style="1" bestFit="1" customWidth="1"/>
    <col min="8962" max="8962" width="15.6640625" style="1" bestFit="1" customWidth="1"/>
    <col min="8963" max="8963" width="12.6640625" style="1" customWidth="1"/>
    <col min="8964" max="9031" width="8" style="1" customWidth="1"/>
    <col min="9032" max="9032" width="4" style="1" customWidth="1"/>
    <col min="9033" max="9033" width="70" style="1" customWidth="1"/>
    <col min="9034" max="9034" width="8.109375" style="1" customWidth="1"/>
    <col min="9035" max="9035" width="10.109375" style="1" bestFit="1" customWidth="1"/>
    <col min="9036" max="9039" width="0" style="1" hidden="1" customWidth="1"/>
    <col min="9040" max="9040" width="2.44140625" style="1" bestFit="1" customWidth="1"/>
    <col min="9041" max="9041" width="7.6640625" style="1" bestFit="1" customWidth="1"/>
    <col min="9042" max="9044" width="14.44140625" style="1" bestFit="1" customWidth="1"/>
    <col min="9045" max="9047" width="15.109375" style="1" bestFit="1" customWidth="1"/>
    <col min="9048" max="9053" width="14.44140625" style="1" bestFit="1" customWidth="1"/>
    <col min="9054" max="9054" width="10.88671875" style="1" bestFit="1" customWidth="1"/>
    <col min="9055" max="9055" width="12.33203125" style="1" bestFit="1" customWidth="1"/>
    <col min="9056" max="9064" width="14.44140625" style="1" bestFit="1" customWidth="1"/>
    <col min="9065" max="9065" width="11.6640625" style="1" bestFit="1" customWidth="1"/>
    <col min="9066" max="9066" width="12.33203125" style="1" bestFit="1" customWidth="1"/>
    <col min="9067" max="9067" width="10.33203125" style="1" bestFit="1" customWidth="1"/>
    <col min="9068" max="9068" width="10.5546875" style="1" bestFit="1" customWidth="1"/>
    <col min="9069" max="9069" width="10.6640625" style="1" bestFit="1" customWidth="1"/>
    <col min="9070" max="9078" width="14.44140625" style="1" bestFit="1" customWidth="1"/>
    <col min="9079" max="9079" width="10.109375" style="1" bestFit="1" customWidth="1"/>
    <col min="9080" max="9080" width="13" style="1" bestFit="1" customWidth="1"/>
    <col min="9081" max="9083" width="10.109375" style="1" bestFit="1" customWidth="1"/>
    <col min="9084" max="9086" width="10.33203125" style="1" bestFit="1" customWidth="1"/>
    <col min="9087" max="9087" width="10.109375" style="1" bestFit="1" customWidth="1"/>
    <col min="9088" max="9088" width="10.33203125" style="1" bestFit="1" customWidth="1"/>
    <col min="9089" max="9089" width="15.109375" style="1" bestFit="1" customWidth="1"/>
    <col min="9090" max="9090" width="9.6640625" style="1" bestFit="1" customWidth="1"/>
    <col min="9091" max="9091" width="10.109375" style="1" bestFit="1" customWidth="1"/>
    <col min="9092" max="9092" width="12" style="1" bestFit="1" customWidth="1"/>
    <col min="9093" max="9093" width="14.33203125" style="1" bestFit="1" customWidth="1"/>
    <col min="9094" max="9094" width="10.33203125" style="1" bestFit="1" customWidth="1"/>
    <col min="9095" max="9211" width="4.44140625" style="1"/>
    <col min="9212" max="9212" width="4" style="1" customWidth="1"/>
    <col min="9213" max="9213" width="70.6640625" style="1" customWidth="1"/>
    <col min="9214" max="9214" width="7.6640625" style="1" bestFit="1" customWidth="1"/>
    <col min="9215" max="9215" width="8.5546875" style="1" bestFit="1" customWidth="1"/>
    <col min="9216" max="9216" width="15.33203125" style="1" customWidth="1"/>
    <col min="9217" max="9217" width="13.88671875" style="1" bestFit="1" customWidth="1"/>
    <col min="9218" max="9218" width="15.6640625" style="1" bestFit="1" customWidth="1"/>
    <col min="9219" max="9219" width="12.6640625" style="1" customWidth="1"/>
    <col min="9220" max="9287" width="8" style="1" customWidth="1"/>
    <col min="9288" max="9288" width="4" style="1" customWidth="1"/>
    <col min="9289" max="9289" width="70" style="1" customWidth="1"/>
    <col min="9290" max="9290" width="8.109375" style="1" customWidth="1"/>
    <col min="9291" max="9291" width="10.109375" style="1" bestFit="1" customWidth="1"/>
    <col min="9292" max="9295" width="0" style="1" hidden="1" customWidth="1"/>
    <col min="9296" max="9296" width="2.44140625" style="1" bestFit="1" customWidth="1"/>
    <col min="9297" max="9297" width="7.6640625" style="1" bestFit="1" customWidth="1"/>
    <col min="9298" max="9300" width="14.44140625" style="1" bestFit="1" customWidth="1"/>
    <col min="9301" max="9303" width="15.109375" style="1" bestFit="1" customWidth="1"/>
    <col min="9304" max="9309" width="14.44140625" style="1" bestFit="1" customWidth="1"/>
    <col min="9310" max="9310" width="10.88671875" style="1" bestFit="1" customWidth="1"/>
    <col min="9311" max="9311" width="12.33203125" style="1" bestFit="1" customWidth="1"/>
    <col min="9312" max="9320" width="14.44140625" style="1" bestFit="1" customWidth="1"/>
    <col min="9321" max="9321" width="11.6640625" style="1" bestFit="1" customWidth="1"/>
    <col min="9322" max="9322" width="12.33203125" style="1" bestFit="1" customWidth="1"/>
    <col min="9323" max="9323" width="10.33203125" style="1" bestFit="1" customWidth="1"/>
    <col min="9324" max="9324" width="10.5546875" style="1" bestFit="1" customWidth="1"/>
    <col min="9325" max="9325" width="10.6640625" style="1" bestFit="1" customWidth="1"/>
    <col min="9326" max="9334" width="14.44140625" style="1" bestFit="1" customWidth="1"/>
    <col min="9335" max="9335" width="10.109375" style="1" bestFit="1" customWidth="1"/>
    <col min="9336" max="9336" width="13" style="1" bestFit="1" customWidth="1"/>
    <col min="9337" max="9339" width="10.109375" style="1" bestFit="1" customWidth="1"/>
    <col min="9340" max="9342" width="10.33203125" style="1" bestFit="1" customWidth="1"/>
    <col min="9343" max="9343" width="10.109375" style="1" bestFit="1" customWidth="1"/>
    <col min="9344" max="9344" width="10.33203125" style="1" bestFit="1" customWidth="1"/>
    <col min="9345" max="9345" width="15.109375" style="1" bestFit="1" customWidth="1"/>
    <col min="9346" max="9346" width="9.6640625" style="1" bestFit="1" customWidth="1"/>
    <col min="9347" max="9347" width="10.109375" style="1" bestFit="1" customWidth="1"/>
    <col min="9348" max="9348" width="12" style="1" bestFit="1" customWidth="1"/>
    <col min="9349" max="9349" width="14.33203125" style="1" bestFit="1" customWidth="1"/>
    <col min="9350" max="9350" width="10.33203125" style="1" bestFit="1" customWidth="1"/>
    <col min="9351" max="9467" width="4.44140625" style="1"/>
    <col min="9468" max="9468" width="4" style="1" customWidth="1"/>
    <col min="9469" max="9469" width="70.6640625" style="1" customWidth="1"/>
    <col min="9470" max="9470" width="7.6640625" style="1" bestFit="1" customWidth="1"/>
    <col min="9471" max="9471" width="8.5546875" style="1" bestFit="1" customWidth="1"/>
    <col min="9472" max="9472" width="15.33203125" style="1" customWidth="1"/>
    <col min="9473" max="9473" width="13.88671875" style="1" bestFit="1" customWidth="1"/>
    <col min="9474" max="9474" width="15.6640625" style="1" bestFit="1" customWidth="1"/>
    <col min="9475" max="9475" width="12.6640625" style="1" customWidth="1"/>
    <col min="9476" max="9543" width="8" style="1" customWidth="1"/>
    <col min="9544" max="9544" width="4" style="1" customWidth="1"/>
    <col min="9545" max="9545" width="70" style="1" customWidth="1"/>
    <col min="9546" max="9546" width="8.109375" style="1" customWidth="1"/>
    <col min="9547" max="9547" width="10.109375" style="1" bestFit="1" customWidth="1"/>
    <col min="9548" max="9551" width="0" style="1" hidden="1" customWidth="1"/>
    <col min="9552" max="9552" width="2.44140625" style="1" bestFit="1" customWidth="1"/>
    <col min="9553" max="9553" width="7.6640625" style="1" bestFit="1" customWidth="1"/>
    <col min="9554" max="9556" width="14.44140625" style="1" bestFit="1" customWidth="1"/>
    <col min="9557" max="9559" width="15.109375" style="1" bestFit="1" customWidth="1"/>
    <col min="9560" max="9565" width="14.44140625" style="1" bestFit="1" customWidth="1"/>
    <col min="9566" max="9566" width="10.88671875" style="1" bestFit="1" customWidth="1"/>
    <col min="9567" max="9567" width="12.33203125" style="1" bestFit="1" customWidth="1"/>
    <col min="9568" max="9576" width="14.44140625" style="1" bestFit="1" customWidth="1"/>
    <col min="9577" max="9577" width="11.6640625" style="1" bestFit="1" customWidth="1"/>
    <col min="9578" max="9578" width="12.33203125" style="1" bestFit="1" customWidth="1"/>
    <col min="9579" max="9579" width="10.33203125" style="1" bestFit="1" customWidth="1"/>
    <col min="9580" max="9580" width="10.5546875" style="1" bestFit="1" customWidth="1"/>
    <col min="9581" max="9581" width="10.6640625" style="1" bestFit="1" customWidth="1"/>
    <col min="9582" max="9590" width="14.44140625" style="1" bestFit="1" customWidth="1"/>
    <col min="9591" max="9591" width="10.109375" style="1" bestFit="1" customWidth="1"/>
    <col min="9592" max="9592" width="13" style="1" bestFit="1" customWidth="1"/>
    <col min="9593" max="9595" width="10.109375" style="1" bestFit="1" customWidth="1"/>
    <col min="9596" max="9598" width="10.33203125" style="1" bestFit="1" customWidth="1"/>
    <col min="9599" max="9599" width="10.109375" style="1" bestFit="1" customWidth="1"/>
    <col min="9600" max="9600" width="10.33203125" style="1" bestFit="1" customWidth="1"/>
    <col min="9601" max="9601" width="15.109375" style="1" bestFit="1" customWidth="1"/>
    <col min="9602" max="9602" width="9.6640625" style="1" bestFit="1" customWidth="1"/>
    <col min="9603" max="9603" width="10.109375" style="1" bestFit="1" customWidth="1"/>
    <col min="9604" max="9604" width="12" style="1" bestFit="1" customWidth="1"/>
    <col min="9605" max="9605" width="14.33203125" style="1" bestFit="1" customWidth="1"/>
    <col min="9606" max="9606" width="10.33203125" style="1" bestFit="1" customWidth="1"/>
    <col min="9607" max="9723" width="4.44140625" style="1"/>
    <col min="9724" max="9724" width="4" style="1" customWidth="1"/>
    <col min="9725" max="9725" width="70.6640625" style="1" customWidth="1"/>
    <col min="9726" max="9726" width="7.6640625" style="1" bestFit="1" customWidth="1"/>
    <col min="9727" max="9727" width="8.5546875" style="1" bestFit="1" customWidth="1"/>
    <col min="9728" max="9728" width="15.33203125" style="1" customWidth="1"/>
    <col min="9729" max="9729" width="13.88671875" style="1" bestFit="1" customWidth="1"/>
    <col min="9730" max="9730" width="15.6640625" style="1" bestFit="1" customWidth="1"/>
    <col min="9731" max="9731" width="12.6640625" style="1" customWidth="1"/>
    <col min="9732" max="9799" width="8" style="1" customWidth="1"/>
    <col min="9800" max="9800" width="4" style="1" customWidth="1"/>
    <col min="9801" max="9801" width="70" style="1" customWidth="1"/>
    <col min="9802" max="9802" width="8.109375" style="1" customWidth="1"/>
    <col min="9803" max="9803" width="10.109375" style="1" bestFit="1" customWidth="1"/>
    <col min="9804" max="9807" width="0" style="1" hidden="1" customWidth="1"/>
    <col min="9808" max="9808" width="2.44140625" style="1" bestFit="1" customWidth="1"/>
    <col min="9809" max="9809" width="7.6640625" style="1" bestFit="1" customWidth="1"/>
    <col min="9810" max="9812" width="14.44140625" style="1" bestFit="1" customWidth="1"/>
    <col min="9813" max="9815" width="15.109375" style="1" bestFit="1" customWidth="1"/>
    <col min="9816" max="9821" width="14.44140625" style="1" bestFit="1" customWidth="1"/>
    <col min="9822" max="9822" width="10.88671875" style="1" bestFit="1" customWidth="1"/>
    <col min="9823" max="9823" width="12.33203125" style="1" bestFit="1" customWidth="1"/>
    <col min="9824" max="9832" width="14.44140625" style="1" bestFit="1" customWidth="1"/>
    <col min="9833" max="9833" width="11.6640625" style="1" bestFit="1" customWidth="1"/>
    <col min="9834" max="9834" width="12.33203125" style="1" bestFit="1" customWidth="1"/>
    <col min="9835" max="9835" width="10.33203125" style="1" bestFit="1" customWidth="1"/>
    <col min="9836" max="9836" width="10.5546875" style="1" bestFit="1" customWidth="1"/>
    <col min="9837" max="9837" width="10.6640625" style="1" bestFit="1" customWidth="1"/>
    <col min="9838" max="9846" width="14.44140625" style="1" bestFit="1" customWidth="1"/>
    <col min="9847" max="9847" width="10.109375" style="1" bestFit="1" customWidth="1"/>
    <col min="9848" max="9848" width="13" style="1" bestFit="1" customWidth="1"/>
    <col min="9849" max="9851" width="10.109375" style="1" bestFit="1" customWidth="1"/>
    <col min="9852" max="9854" width="10.33203125" style="1" bestFit="1" customWidth="1"/>
    <col min="9855" max="9855" width="10.109375" style="1" bestFit="1" customWidth="1"/>
    <col min="9856" max="9856" width="10.33203125" style="1" bestFit="1" customWidth="1"/>
    <col min="9857" max="9857" width="15.109375" style="1" bestFit="1" customWidth="1"/>
    <col min="9858" max="9858" width="9.6640625" style="1" bestFit="1" customWidth="1"/>
    <col min="9859" max="9859" width="10.109375" style="1" bestFit="1" customWidth="1"/>
    <col min="9860" max="9860" width="12" style="1" bestFit="1" customWidth="1"/>
    <col min="9861" max="9861" width="14.33203125" style="1" bestFit="1" customWidth="1"/>
    <col min="9862" max="9862" width="10.33203125" style="1" bestFit="1" customWidth="1"/>
    <col min="9863" max="9979" width="4.44140625" style="1"/>
    <col min="9980" max="9980" width="4" style="1" customWidth="1"/>
    <col min="9981" max="9981" width="70.6640625" style="1" customWidth="1"/>
    <col min="9982" max="9982" width="7.6640625" style="1" bestFit="1" customWidth="1"/>
    <col min="9983" max="9983" width="8.5546875" style="1" bestFit="1" customWidth="1"/>
    <col min="9984" max="9984" width="15.33203125" style="1" customWidth="1"/>
    <col min="9985" max="9985" width="13.88671875" style="1" bestFit="1" customWidth="1"/>
    <col min="9986" max="9986" width="15.6640625" style="1" bestFit="1" customWidth="1"/>
    <col min="9987" max="9987" width="12.6640625" style="1" customWidth="1"/>
    <col min="9988" max="10055" width="8" style="1" customWidth="1"/>
    <col min="10056" max="10056" width="4" style="1" customWidth="1"/>
    <col min="10057" max="10057" width="70" style="1" customWidth="1"/>
    <col min="10058" max="10058" width="8.109375" style="1" customWidth="1"/>
    <col min="10059" max="10059" width="10.109375" style="1" bestFit="1" customWidth="1"/>
    <col min="10060" max="10063" width="0" style="1" hidden="1" customWidth="1"/>
    <col min="10064" max="10064" width="2.44140625" style="1" bestFit="1" customWidth="1"/>
    <col min="10065" max="10065" width="7.6640625" style="1" bestFit="1" customWidth="1"/>
    <col min="10066" max="10068" width="14.44140625" style="1" bestFit="1" customWidth="1"/>
    <col min="10069" max="10071" width="15.109375" style="1" bestFit="1" customWidth="1"/>
    <col min="10072" max="10077" width="14.44140625" style="1" bestFit="1" customWidth="1"/>
    <col min="10078" max="10078" width="10.88671875" style="1" bestFit="1" customWidth="1"/>
    <col min="10079" max="10079" width="12.33203125" style="1" bestFit="1" customWidth="1"/>
    <col min="10080" max="10088" width="14.44140625" style="1" bestFit="1" customWidth="1"/>
    <col min="10089" max="10089" width="11.6640625" style="1" bestFit="1" customWidth="1"/>
    <col min="10090" max="10090" width="12.33203125" style="1" bestFit="1" customWidth="1"/>
    <col min="10091" max="10091" width="10.33203125" style="1" bestFit="1" customWidth="1"/>
    <col min="10092" max="10092" width="10.5546875" style="1" bestFit="1" customWidth="1"/>
    <col min="10093" max="10093" width="10.6640625" style="1" bestFit="1" customWidth="1"/>
    <col min="10094" max="10102" width="14.44140625" style="1" bestFit="1" customWidth="1"/>
    <col min="10103" max="10103" width="10.109375" style="1" bestFit="1" customWidth="1"/>
    <col min="10104" max="10104" width="13" style="1" bestFit="1" customWidth="1"/>
    <col min="10105" max="10107" width="10.109375" style="1" bestFit="1" customWidth="1"/>
    <col min="10108" max="10110" width="10.33203125" style="1" bestFit="1" customWidth="1"/>
    <col min="10111" max="10111" width="10.109375" style="1" bestFit="1" customWidth="1"/>
    <col min="10112" max="10112" width="10.33203125" style="1" bestFit="1" customWidth="1"/>
    <col min="10113" max="10113" width="15.109375" style="1" bestFit="1" customWidth="1"/>
    <col min="10114" max="10114" width="9.6640625" style="1" bestFit="1" customWidth="1"/>
    <col min="10115" max="10115" width="10.109375" style="1" bestFit="1" customWidth="1"/>
    <col min="10116" max="10116" width="12" style="1" bestFit="1" customWidth="1"/>
    <col min="10117" max="10117" width="14.33203125" style="1" bestFit="1" customWidth="1"/>
    <col min="10118" max="10118" width="10.33203125" style="1" bestFit="1" customWidth="1"/>
    <col min="10119" max="10235" width="4.44140625" style="1"/>
    <col min="10236" max="10236" width="4" style="1" customWidth="1"/>
    <col min="10237" max="10237" width="70.6640625" style="1" customWidth="1"/>
    <col min="10238" max="10238" width="7.6640625" style="1" bestFit="1" customWidth="1"/>
    <col min="10239" max="10239" width="8.5546875" style="1" bestFit="1" customWidth="1"/>
    <col min="10240" max="10240" width="15.33203125" style="1" customWidth="1"/>
    <col min="10241" max="10241" width="13.88671875" style="1" bestFit="1" customWidth="1"/>
    <col min="10242" max="10242" width="15.6640625" style="1" bestFit="1" customWidth="1"/>
    <col min="10243" max="10243" width="12.6640625" style="1" customWidth="1"/>
    <col min="10244" max="10311" width="8" style="1" customWidth="1"/>
    <col min="10312" max="10312" width="4" style="1" customWidth="1"/>
    <col min="10313" max="10313" width="70" style="1" customWidth="1"/>
    <col min="10314" max="10314" width="8.109375" style="1" customWidth="1"/>
    <col min="10315" max="10315" width="10.109375" style="1" bestFit="1" customWidth="1"/>
    <col min="10316" max="10319" width="0" style="1" hidden="1" customWidth="1"/>
    <col min="10320" max="10320" width="2.44140625" style="1" bestFit="1" customWidth="1"/>
    <col min="10321" max="10321" width="7.6640625" style="1" bestFit="1" customWidth="1"/>
    <col min="10322" max="10324" width="14.44140625" style="1" bestFit="1" customWidth="1"/>
    <col min="10325" max="10327" width="15.109375" style="1" bestFit="1" customWidth="1"/>
    <col min="10328" max="10333" width="14.44140625" style="1" bestFit="1" customWidth="1"/>
    <col min="10334" max="10334" width="10.88671875" style="1" bestFit="1" customWidth="1"/>
    <col min="10335" max="10335" width="12.33203125" style="1" bestFit="1" customWidth="1"/>
    <col min="10336" max="10344" width="14.44140625" style="1" bestFit="1" customWidth="1"/>
    <col min="10345" max="10345" width="11.6640625" style="1" bestFit="1" customWidth="1"/>
    <col min="10346" max="10346" width="12.33203125" style="1" bestFit="1" customWidth="1"/>
    <col min="10347" max="10347" width="10.33203125" style="1" bestFit="1" customWidth="1"/>
    <col min="10348" max="10348" width="10.5546875" style="1" bestFit="1" customWidth="1"/>
    <col min="10349" max="10349" width="10.6640625" style="1" bestFit="1" customWidth="1"/>
    <col min="10350" max="10358" width="14.44140625" style="1" bestFit="1" customWidth="1"/>
    <col min="10359" max="10359" width="10.109375" style="1" bestFit="1" customWidth="1"/>
    <col min="10360" max="10360" width="13" style="1" bestFit="1" customWidth="1"/>
    <col min="10361" max="10363" width="10.109375" style="1" bestFit="1" customWidth="1"/>
    <col min="10364" max="10366" width="10.33203125" style="1" bestFit="1" customWidth="1"/>
    <col min="10367" max="10367" width="10.109375" style="1" bestFit="1" customWidth="1"/>
    <col min="10368" max="10368" width="10.33203125" style="1" bestFit="1" customWidth="1"/>
    <col min="10369" max="10369" width="15.109375" style="1" bestFit="1" customWidth="1"/>
    <col min="10370" max="10370" width="9.6640625" style="1" bestFit="1" customWidth="1"/>
    <col min="10371" max="10371" width="10.109375" style="1" bestFit="1" customWidth="1"/>
    <col min="10372" max="10372" width="12" style="1" bestFit="1" customWidth="1"/>
    <col min="10373" max="10373" width="14.33203125" style="1" bestFit="1" customWidth="1"/>
    <col min="10374" max="10374" width="10.33203125" style="1" bestFit="1" customWidth="1"/>
    <col min="10375" max="10491" width="4.44140625" style="1"/>
    <col min="10492" max="10492" width="4" style="1" customWidth="1"/>
    <col min="10493" max="10493" width="70.6640625" style="1" customWidth="1"/>
    <col min="10494" max="10494" width="7.6640625" style="1" bestFit="1" customWidth="1"/>
    <col min="10495" max="10495" width="8.5546875" style="1" bestFit="1" customWidth="1"/>
    <col min="10496" max="10496" width="15.33203125" style="1" customWidth="1"/>
    <col min="10497" max="10497" width="13.88671875" style="1" bestFit="1" customWidth="1"/>
    <col min="10498" max="10498" width="15.6640625" style="1" bestFit="1" customWidth="1"/>
    <col min="10499" max="10499" width="12.6640625" style="1" customWidth="1"/>
    <col min="10500" max="10567" width="8" style="1" customWidth="1"/>
    <col min="10568" max="10568" width="4" style="1" customWidth="1"/>
    <col min="10569" max="10569" width="70" style="1" customWidth="1"/>
    <col min="10570" max="10570" width="8.109375" style="1" customWidth="1"/>
    <col min="10571" max="10571" width="10.109375" style="1" bestFit="1" customWidth="1"/>
    <col min="10572" max="10575" width="0" style="1" hidden="1" customWidth="1"/>
    <col min="10576" max="10576" width="2.44140625" style="1" bestFit="1" customWidth="1"/>
    <col min="10577" max="10577" width="7.6640625" style="1" bestFit="1" customWidth="1"/>
    <col min="10578" max="10580" width="14.44140625" style="1" bestFit="1" customWidth="1"/>
    <col min="10581" max="10583" width="15.109375" style="1" bestFit="1" customWidth="1"/>
    <col min="10584" max="10589" width="14.44140625" style="1" bestFit="1" customWidth="1"/>
    <col min="10590" max="10590" width="10.88671875" style="1" bestFit="1" customWidth="1"/>
    <col min="10591" max="10591" width="12.33203125" style="1" bestFit="1" customWidth="1"/>
    <col min="10592" max="10600" width="14.44140625" style="1" bestFit="1" customWidth="1"/>
    <col min="10601" max="10601" width="11.6640625" style="1" bestFit="1" customWidth="1"/>
    <col min="10602" max="10602" width="12.33203125" style="1" bestFit="1" customWidth="1"/>
    <col min="10603" max="10603" width="10.33203125" style="1" bestFit="1" customWidth="1"/>
    <col min="10604" max="10604" width="10.5546875" style="1" bestFit="1" customWidth="1"/>
    <col min="10605" max="10605" width="10.6640625" style="1" bestFit="1" customWidth="1"/>
    <col min="10606" max="10614" width="14.44140625" style="1" bestFit="1" customWidth="1"/>
    <col min="10615" max="10615" width="10.109375" style="1" bestFit="1" customWidth="1"/>
    <col min="10616" max="10616" width="13" style="1" bestFit="1" customWidth="1"/>
    <col min="10617" max="10619" width="10.109375" style="1" bestFit="1" customWidth="1"/>
    <col min="10620" max="10622" width="10.33203125" style="1" bestFit="1" customWidth="1"/>
    <col min="10623" max="10623" width="10.109375" style="1" bestFit="1" customWidth="1"/>
    <col min="10624" max="10624" width="10.33203125" style="1" bestFit="1" customWidth="1"/>
    <col min="10625" max="10625" width="15.109375" style="1" bestFit="1" customWidth="1"/>
    <col min="10626" max="10626" width="9.6640625" style="1" bestFit="1" customWidth="1"/>
    <col min="10627" max="10627" width="10.109375" style="1" bestFit="1" customWidth="1"/>
    <col min="10628" max="10628" width="12" style="1" bestFit="1" customWidth="1"/>
    <col min="10629" max="10629" width="14.33203125" style="1" bestFit="1" customWidth="1"/>
    <col min="10630" max="10630" width="10.33203125" style="1" bestFit="1" customWidth="1"/>
    <col min="10631" max="10747" width="4.44140625" style="1"/>
    <col min="10748" max="10748" width="4" style="1" customWidth="1"/>
    <col min="10749" max="10749" width="70.6640625" style="1" customWidth="1"/>
    <col min="10750" max="10750" width="7.6640625" style="1" bestFit="1" customWidth="1"/>
    <col min="10751" max="10751" width="8.5546875" style="1" bestFit="1" customWidth="1"/>
    <col min="10752" max="10752" width="15.33203125" style="1" customWidth="1"/>
    <col min="10753" max="10753" width="13.88671875" style="1" bestFit="1" customWidth="1"/>
    <col min="10754" max="10754" width="15.6640625" style="1" bestFit="1" customWidth="1"/>
    <col min="10755" max="10755" width="12.6640625" style="1" customWidth="1"/>
    <col min="10756" max="10823" width="8" style="1" customWidth="1"/>
    <col min="10824" max="10824" width="4" style="1" customWidth="1"/>
    <col min="10825" max="10825" width="70" style="1" customWidth="1"/>
    <col min="10826" max="10826" width="8.109375" style="1" customWidth="1"/>
    <col min="10827" max="10827" width="10.109375" style="1" bestFit="1" customWidth="1"/>
    <col min="10828" max="10831" width="0" style="1" hidden="1" customWidth="1"/>
    <col min="10832" max="10832" width="2.44140625" style="1" bestFit="1" customWidth="1"/>
    <col min="10833" max="10833" width="7.6640625" style="1" bestFit="1" customWidth="1"/>
    <col min="10834" max="10836" width="14.44140625" style="1" bestFit="1" customWidth="1"/>
    <col min="10837" max="10839" width="15.109375" style="1" bestFit="1" customWidth="1"/>
    <col min="10840" max="10845" width="14.44140625" style="1" bestFit="1" customWidth="1"/>
    <col min="10846" max="10846" width="10.88671875" style="1" bestFit="1" customWidth="1"/>
    <col min="10847" max="10847" width="12.33203125" style="1" bestFit="1" customWidth="1"/>
    <col min="10848" max="10856" width="14.44140625" style="1" bestFit="1" customWidth="1"/>
    <col min="10857" max="10857" width="11.6640625" style="1" bestFit="1" customWidth="1"/>
    <col min="10858" max="10858" width="12.33203125" style="1" bestFit="1" customWidth="1"/>
    <col min="10859" max="10859" width="10.33203125" style="1" bestFit="1" customWidth="1"/>
    <col min="10860" max="10860" width="10.5546875" style="1" bestFit="1" customWidth="1"/>
    <col min="10861" max="10861" width="10.6640625" style="1" bestFit="1" customWidth="1"/>
    <col min="10862" max="10870" width="14.44140625" style="1" bestFit="1" customWidth="1"/>
    <col min="10871" max="10871" width="10.109375" style="1" bestFit="1" customWidth="1"/>
    <col min="10872" max="10872" width="13" style="1" bestFit="1" customWidth="1"/>
    <col min="10873" max="10875" width="10.109375" style="1" bestFit="1" customWidth="1"/>
    <col min="10876" max="10878" width="10.33203125" style="1" bestFit="1" customWidth="1"/>
    <col min="10879" max="10879" width="10.109375" style="1" bestFit="1" customWidth="1"/>
    <col min="10880" max="10880" width="10.33203125" style="1" bestFit="1" customWidth="1"/>
    <col min="10881" max="10881" width="15.109375" style="1" bestFit="1" customWidth="1"/>
    <col min="10882" max="10882" width="9.6640625" style="1" bestFit="1" customWidth="1"/>
    <col min="10883" max="10883" width="10.109375" style="1" bestFit="1" customWidth="1"/>
    <col min="10884" max="10884" width="12" style="1" bestFit="1" customWidth="1"/>
    <col min="10885" max="10885" width="14.33203125" style="1" bestFit="1" customWidth="1"/>
    <col min="10886" max="10886" width="10.33203125" style="1" bestFit="1" customWidth="1"/>
    <col min="10887" max="11003" width="4.44140625" style="1"/>
    <col min="11004" max="11004" width="4" style="1" customWidth="1"/>
    <col min="11005" max="11005" width="70.6640625" style="1" customWidth="1"/>
    <col min="11006" max="11006" width="7.6640625" style="1" bestFit="1" customWidth="1"/>
    <col min="11007" max="11007" width="8.5546875" style="1" bestFit="1" customWidth="1"/>
    <col min="11008" max="11008" width="15.33203125" style="1" customWidth="1"/>
    <col min="11009" max="11009" width="13.88671875" style="1" bestFit="1" customWidth="1"/>
    <col min="11010" max="11010" width="15.6640625" style="1" bestFit="1" customWidth="1"/>
    <col min="11011" max="11011" width="12.6640625" style="1" customWidth="1"/>
    <col min="11012" max="11079" width="8" style="1" customWidth="1"/>
    <col min="11080" max="11080" width="4" style="1" customWidth="1"/>
    <col min="11081" max="11081" width="70" style="1" customWidth="1"/>
    <col min="11082" max="11082" width="8.109375" style="1" customWidth="1"/>
    <col min="11083" max="11083" width="10.109375" style="1" bestFit="1" customWidth="1"/>
    <col min="11084" max="11087" width="0" style="1" hidden="1" customWidth="1"/>
    <col min="11088" max="11088" width="2.44140625" style="1" bestFit="1" customWidth="1"/>
    <col min="11089" max="11089" width="7.6640625" style="1" bestFit="1" customWidth="1"/>
    <col min="11090" max="11092" width="14.44140625" style="1" bestFit="1" customWidth="1"/>
    <col min="11093" max="11095" width="15.109375" style="1" bestFit="1" customWidth="1"/>
    <col min="11096" max="11101" width="14.44140625" style="1" bestFit="1" customWidth="1"/>
    <col min="11102" max="11102" width="10.88671875" style="1" bestFit="1" customWidth="1"/>
    <col min="11103" max="11103" width="12.33203125" style="1" bestFit="1" customWidth="1"/>
    <col min="11104" max="11112" width="14.44140625" style="1" bestFit="1" customWidth="1"/>
    <col min="11113" max="11113" width="11.6640625" style="1" bestFit="1" customWidth="1"/>
    <col min="11114" max="11114" width="12.33203125" style="1" bestFit="1" customWidth="1"/>
    <col min="11115" max="11115" width="10.33203125" style="1" bestFit="1" customWidth="1"/>
    <col min="11116" max="11116" width="10.5546875" style="1" bestFit="1" customWidth="1"/>
    <col min="11117" max="11117" width="10.6640625" style="1" bestFit="1" customWidth="1"/>
    <col min="11118" max="11126" width="14.44140625" style="1" bestFit="1" customWidth="1"/>
    <col min="11127" max="11127" width="10.109375" style="1" bestFit="1" customWidth="1"/>
    <col min="11128" max="11128" width="13" style="1" bestFit="1" customWidth="1"/>
    <col min="11129" max="11131" width="10.109375" style="1" bestFit="1" customWidth="1"/>
    <col min="11132" max="11134" width="10.33203125" style="1" bestFit="1" customWidth="1"/>
    <col min="11135" max="11135" width="10.109375" style="1" bestFit="1" customWidth="1"/>
    <col min="11136" max="11136" width="10.33203125" style="1" bestFit="1" customWidth="1"/>
    <col min="11137" max="11137" width="15.109375" style="1" bestFit="1" customWidth="1"/>
    <col min="11138" max="11138" width="9.6640625" style="1" bestFit="1" customWidth="1"/>
    <col min="11139" max="11139" width="10.109375" style="1" bestFit="1" customWidth="1"/>
    <col min="11140" max="11140" width="12" style="1" bestFit="1" customWidth="1"/>
    <col min="11141" max="11141" width="14.33203125" style="1" bestFit="1" customWidth="1"/>
    <col min="11142" max="11142" width="10.33203125" style="1" bestFit="1" customWidth="1"/>
    <col min="11143" max="11259" width="4.44140625" style="1"/>
    <col min="11260" max="11260" width="4" style="1" customWidth="1"/>
    <col min="11261" max="11261" width="70.6640625" style="1" customWidth="1"/>
    <col min="11262" max="11262" width="7.6640625" style="1" bestFit="1" customWidth="1"/>
    <col min="11263" max="11263" width="8.5546875" style="1" bestFit="1" customWidth="1"/>
    <col min="11264" max="11264" width="15.33203125" style="1" customWidth="1"/>
    <col min="11265" max="11265" width="13.88671875" style="1" bestFit="1" customWidth="1"/>
    <col min="11266" max="11266" width="15.6640625" style="1" bestFit="1" customWidth="1"/>
    <col min="11267" max="11267" width="12.6640625" style="1" customWidth="1"/>
    <col min="11268" max="11335" width="8" style="1" customWidth="1"/>
    <col min="11336" max="11336" width="4" style="1" customWidth="1"/>
    <col min="11337" max="11337" width="70" style="1" customWidth="1"/>
    <col min="11338" max="11338" width="8.109375" style="1" customWidth="1"/>
    <col min="11339" max="11339" width="10.109375" style="1" bestFit="1" customWidth="1"/>
    <col min="11340" max="11343" width="0" style="1" hidden="1" customWidth="1"/>
    <col min="11344" max="11344" width="2.44140625" style="1" bestFit="1" customWidth="1"/>
    <col min="11345" max="11345" width="7.6640625" style="1" bestFit="1" customWidth="1"/>
    <col min="11346" max="11348" width="14.44140625" style="1" bestFit="1" customWidth="1"/>
    <col min="11349" max="11351" width="15.109375" style="1" bestFit="1" customWidth="1"/>
    <col min="11352" max="11357" width="14.44140625" style="1" bestFit="1" customWidth="1"/>
    <col min="11358" max="11358" width="10.88671875" style="1" bestFit="1" customWidth="1"/>
    <col min="11359" max="11359" width="12.33203125" style="1" bestFit="1" customWidth="1"/>
    <col min="11360" max="11368" width="14.44140625" style="1" bestFit="1" customWidth="1"/>
    <col min="11369" max="11369" width="11.6640625" style="1" bestFit="1" customWidth="1"/>
    <col min="11370" max="11370" width="12.33203125" style="1" bestFit="1" customWidth="1"/>
    <col min="11371" max="11371" width="10.33203125" style="1" bestFit="1" customWidth="1"/>
    <col min="11372" max="11372" width="10.5546875" style="1" bestFit="1" customWidth="1"/>
    <col min="11373" max="11373" width="10.6640625" style="1" bestFit="1" customWidth="1"/>
    <col min="11374" max="11382" width="14.44140625" style="1" bestFit="1" customWidth="1"/>
    <col min="11383" max="11383" width="10.109375" style="1" bestFit="1" customWidth="1"/>
    <col min="11384" max="11384" width="13" style="1" bestFit="1" customWidth="1"/>
    <col min="11385" max="11387" width="10.109375" style="1" bestFit="1" customWidth="1"/>
    <col min="11388" max="11390" width="10.33203125" style="1" bestFit="1" customWidth="1"/>
    <col min="11391" max="11391" width="10.109375" style="1" bestFit="1" customWidth="1"/>
    <col min="11392" max="11392" width="10.33203125" style="1" bestFit="1" customWidth="1"/>
    <col min="11393" max="11393" width="15.109375" style="1" bestFit="1" customWidth="1"/>
    <col min="11394" max="11394" width="9.6640625" style="1" bestFit="1" customWidth="1"/>
    <col min="11395" max="11395" width="10.109375" style="1" bestFit="1" customWidth="1"/>
    <col min="11396" max="11396" width="12" style="1" bestFit="1" customWidth="1"/>
    <col min="11397" max="11397" width="14.33203125" style="1" bestFit="1" customWidth="1"/>
    <col min="11398" max="11398" width="10.33203125" style="1" bestFit="1" customWidth="1"/>
    <col min="11399" max="11515" width="4.44140625" style="1"/>
    <col min="11516" max="11516" width="4" style="1" customWidth="1"/>
    <col min="11517" max="11517" width="70.6640625" style="1" customWidth="1"/>
    <col min="11518" max="11518" width="7.6640625" style="1" bestFit="1" customWidth="1"/>
    <col min="11519" max="11519" width="8.5546875" style="1" bestFit="1" customWidth="1"/>
    <col min="11520" max="11520" width="15.33203125" style="1" customWidth="1"/>
    <col min="11521" max="11521" width="13.88671875" style="1" bestFit="1" customWidth="1"/>
    <col min="11522" max="11522" width="15.6640625" style="1" bestFit="1" customWidth="1"/>
    <col min="11523" max="11523" width="12.6640625" style="1" customWidth="1"/>
    <col min="11524" max="11591" width="8" style="1" customWidth="1"/>
    <col min="11592" max="11592" width="4" style="1" customWidth="1"/>
    <col min="11593" max="11593" width="70" style="1" customWidth="1"/>
    <col min="11594" max="11594" width="8.109375" style="1" customWidth="1"/>
    <col min="11595" max="11595" width="10.109375" style="1" bestFit="1" customWidth="1"/>
    <col min="11596" max="11599" width="0" style="1" hidden="1" customWidth="1"/>
    <col min="11600" max="11600" width="2.44140625" style="1" bestFit="1" customWidth="1"/>
    <col min="11601" max="11601" width="7.6640625" style="1" bestFit="1" customWidth="1"/>
    <col min="11602" max="11604" width="14.44140625" style="1" bestFit="1" customWidth="1"/>
    <col min="11605" max="11607" width="15.109375" style="1" bestFit="1" customWidth="1"/>
    <col min="11608" max="11613" width="14.44140625" style="1" bestFit="1" customWidth="1"/>
    <col min="11614" max="11614" width="10.88671875" style="1" bestFit="1" customWidth="1"/>
    <col min="11615" max="11615" width="12.33203125" style="1" bestFit="1" customWidth="1"/>
    <col min="11616" max="11624" width="14.44140625" style="1" bestFit="1" customWidth="1"/>
    <col min="11625" max="11625" width="11.6640625" style="1" bestFit="1" customWidth="1"/>
    <col min="11626" max="11626" width="12.33203125" style="1" bestFit="1" customWidth="1"/>
    <col min="11627" max="11627" width="10.33203125" style="1" bestFit="1" customWidth="1"/>
    <col min="11628" max="11628" width="10.5546875" style="1" bestFit="1" customWidth="1"/>
    <col min="11629" max="11629" width="10.6640625" style="1" bestFit="1" customWidth="1"/>
    <col min="11630" max="11638" width="14.44140625" style="1" bestFit="1" customWidth="1"/>
    <col min="11639" max="11639" width="10.109375" style="1" bestFit="1" customWidth="1"/>
    <col min="11640" max="11640" width="13" style="1" bestFit="1" customWidth="1"/>
    <col min="11641" max="11643" width="10.109375" style="1" bestFit="1" customWidth="1"/>
    <col min="11644" max="11646" width="10.33203125" style="1" bestFit="1" customWidth="1"/>
    <col min="11647" max="11647" width="10.109375" style="1" bestFit="1" customWidth="1"/>
    <col min="11648" max="11648" width="10.33203125" style="1" bestFit="1" customWidth="1"/>
    <col min="11649" max="11649" width="15.109375" style="1" bestFit="1" customWidth="1"/>
    <col min="11650" max="11650" width="9.6640625" style="1" bestFit="1" customWidth="1"/>
    <col min="11651" max="11651" width="10.109375" style="1" bestFit="1" customWidth="1"/>
    <col min="11652" max="11652" width="12" style="1" bestFit="1" customWidth="1"/>
    <col min="11653" max="11653" width="14.33203125" style="1" bestFit="1" customWidth="1"/>
    <col min="11654" max="11654" width="10.33203125" style="1" bestFit="1" customWidth="1"/>
    <col min="11655" max="11771" width="4.44140625" style="1"/>
    <col min="11772" max="11772" width="4" style="1" customWidth="1"/>
    <col min="11773" max="11773" width="70.6640625" style="1" customWidth="1"/>
    <col min="11774" max="11774" width="7.6640625" style="1" bestFit="1" customWidth="1"/>
    <col min="11775" max="11775" width="8.5546875" style="1" bestFit="1" customWidth="1"/>
    <col min="11776" max="11776" width="15.33203125" style="1" customWidth="1"/>
    <col min="11777" max="11777" width="13.88671875" style="1" bestFit="1" customWidth="1"/>
    <col min="11778" max="11778" width="15.6640625" style="1" bestFit="1" customWidth="1"/>
    <col min="11779" max="11779" width="12.6640625" style="1" customWidth="1"/>
    <col min="11780" max="11847" width="8" style="1" customWidth="1"/>
    <col min="11848" max="11848" width="4" style="1" customWidth="1"/>
    <col min="11849" max="11849" width="70" style="1" customWidth="1"/>
    <col min="11850" max="11850" width="8.109375" style="1" customWidth="1"/>
    <col min="11851" max="11851" width="10.109375" style="1" bestFit="1" customWidth="1"/>
    <col min="11852" max="11855" width="0" style="1" hidden="1" customWidth="1"/>
    <col min="11856" max="11856" width="2.44140625" style="1" bestFit="1" customWidth="1"/>
    <col min="11857" max="11857" width="7.6640625" style="1" bestFit="1" customWidth="1"/>
    <col min="11858" max="11860" width="14.44140625" style="1" bestFit="1" customWidth="1"/>
    <col min="11861" max="11863" width="15.109375" style="1" bestFit="1" customWidth="1"/>
    <col min="11864" max="11869" width="14.44140625" style="1" bestFit="1" customWidth="1"/>
    <col min="11870" max="11870" width="10.88671875" style="1" bestFit="1" customWidth="1"/>
    <col min="11871" max="11871" width="12.33203125" style="1" bestFit="1" customWidth="1"/>
    <col min="11872" max="11880" width="14.44140625" style="1" bestFit="1" customWidth="1"/>
    <col min="11881" max="11881" width="11.6640625" style="1" bestFit="1" customWidth="1"/>
    <col min="11882" max="11882" width="12.33203125" style="1" bestFit="1" customWidth="1"/>
    <col min="11883" max="11883" width="10.33203125" style="1" bestFit="1" customWidth="1"/>
    <col min="11884" max="11884" width="10.5546875" style="1" bestFit="1" customWidth="1"/>
    <col min="11885" max="11885" width="10.6640625" style="1" bestFit="1" customWidth="1"/>
    <col min="11886" max="11894" width="14.44140625" style="1" bestFit="1" customWidth="1"/>
    <col min="11895" max="11895" width="10.109375" style="1" bestFit="1" customWidth="1"/>
    <col min="11896" max="11896" width="13" style="1" bestFit="1" customWidth="1"/>
    <col min="11897" max="11899" width="10.109375" style="1" bestFit="1" customWidth="1"/>
    <col min="11900" max="11902" width="10.33203125" style="1" bestFit="1" customWidth="1"/>
    <col min="11903" max="11903" width="10.109375" style="1" bestFit="1" customWidth="1"/>
    <col min="11904" max="11904" width="10.33203125" style="1" bestFit="1" customWidth="1"/>
    <col min="11905" max="11905" width="15.109375" style="1" bestFit="1" customWidth="1"/>
    <col min="11906" max="11906" width="9.6640625" style="1" bestFit="1" customWidth="1"/>
    <col min="11907" max="11907" width="10.109375" style="1" bestFit="1" customWidth="1"/>
    <col min="11908" max="11908" width="12" style="1" bestFit="1" customWidth="1"/>
    <col min="11909" max="11909" width="14.33203125" style="1" bestFit="1" customWidth="1"/>
    <col min="11910" max="11910" width="10.33203125" style="1" bestFit="1" customWidth="1"/>
    <col min="11911" max="12027" width="4.44140625" style="1"/>
    <col min="12028" max="12028" width="4" style="1" customWidth="1"/>
    <col min="12029" max="12029" width="70.6640625" style="1" customWidth="1"/>
    <col min="12030" max="12030" width="7.6640625" style="1" bestFit="1" customWidth="1"/>
    <col min="12031" max="12031" width="8.5546875" style="1" bestFit="1" customWidth="1"/>
    <col min="12032" max="12032" width="15.33203125" style="1" customWidth="1"/>
    <col min="12033" max="12033" width="13.88671875" style="1" bestFit="1" customWidth="1"/>
    <col min="12034" max="12034" width="15.6640625" style="1" bestFit="1" customWidth="1"/>
    <col min="12035" max="12035" width="12.6640625" style="1" customWidth="1"/>
    <col min="12036" max="12103" width="8" style="1" customWidth="1"/>
    <col min="12104" max="12104" width="4" style="1" customWidth="1"/>
    <col min="12105" max="12105" width="70" style="1" customWidth="1"/>
    <col min="12106" max="12106" width="8.109375" style="1" customWidth="1"/>
    <col min="12107" max="12107" width="10.109375" style="1" bestFit="1" customWidth="1"/>
    <col min="12108" max="12111" width="0" style="1" hidden="1" customWidth="1"/>
    <col min="12112" max="12112" width="2.44140625" style="1" bestFit="1" customWidth="1"/>
    <col min="12113" max="12113" width="7.6640625" style="1" bestFit="1" customWidth="1"/>
    <col min="12114" max="12116" width="14.44140625" style="1" bestFit="1" customWidth="1"/>
    <col min="12117" max="12119" width="15.109375" style="1" bestFit="1" customWidth="1"/>
    <col min="12120" max="12125" width="14.44140625" style="1" bestFit="1" customWidth="1"/>
    <col min="12126" max="12126" width="10.88671875" style="1" bestFit="1" customWidth="1"/>
    <col min="12127" max="12127" width="12.33203125" style="1" bestFit="1" customWidth="1"/>
    <col min="12128" max="12136" width="14.44140625" style="1" bestFit="1" customWidth="1"/>
    <col min="12137" max="12137" width="11.6640625" style="1" bestFit="1" customWidth="1"/>
    <col min="12138" max="12138" width="12.33203125" style="1" bestFit="1" customWidth="1"/>
    <col min="12139" max="12139" width="10.33203125" style="1" bestFit="1" customWidth="1"/>
    <col min="12140" max="12140" width="10.5546875" style="1" bestFit="1" customWidth="1"/>
    <col min="12141" max="12141" width="10.6640625" style="1" bestFit="1" customWidth="1"/>
    <col min="12142" max="12150" width="14.44140625" style="1" bestFit="1" customWidth="1"/>
    <col min="12151" max="12151" width="10.109375" style="1" bestFit="1" customWidth="1"/>
    <col min="12152" max="12152" width="13" style="1" bestFit="1" customWidth="1"/>
    <col min="12153" max="12155" width="10.109375" style="1" bestFit="1" customWidth="1"/>
    <col min="12156" max="12158" width="10.33203125" style="1" bestFit="1" customWidth="1"/>
    <col min="12159" max="12159" width="10.109375" style="1" bestFit="1" customWidth="1"/>
    <col min="12160" max="12160" width="10.33203125" style="1" bestFit="1" customWidth="1"/>
    <col min="12161" max="12161" width="15.109375" style="1" bestFit="1" customWidth="1"/>
    <col min="12162" max="12162" width="9.6640625" style="1" bestFit="1" customWidth="1"/>
    <col min="12163" max="12163" width="10.109375" style="1" bestFit="1" customWidth="1"/>
    <col min="12164" max="12164" width="12" style="1" bestFit="1" customWidth="1"/>
    <col min="12165" max="12165" width="14.33203125" style="1" bestFit="1" customWidth="1"/>
    <col min="12166" max="12166" width="10.33203125" style="1" bestFit="1" customWidth="1"/>
    <col min="12167" max="12283" width="4.44140625" style="1"/>
    <col min="12284" max="12284" width="4" style="1" customWidth="1"/>
    <col min="12285" max="12285" width="70.6640625" style="1" customWidth="1"/>
    <col min="12286" max="12286" width="7.6640625" style="1" bestFit="1" customWidth="1"/>
    <col min="12287" max="12287" width="8.5546875" style="1" bestFit="1" customWidth="1"/>
    <col min="12288" max="12288" width="15.33203125" style="1" customWidth="1"/>
    <col min="12289" max="12289" width="13.88671875" style="1" bestFit="1" customWidth="1"/>
    <col min="12290" max="12290" width="15.6640625" style="1" bestFit="1" customWidth="1"/>
    <col min="12291" max="12291" width="12.6640625" style="1" customWidth="1"/>
    <col min="12292" max="12359" width="8" style="1" customWidth="1"/>
    <col min="12360" max="12360" width="4" style="1" customWidth="1"/>
    <col min="12361" max="12361" width="70" style="1" customWidth="1"/>
    <col min="12362" max="12362" width="8.109375" style="1" customWidth="1"/>
    <col min="12363" max="12363" width="10.109375" style="1" bestFit="1" customWidth="1"/>
    <col min="12364" max="12367" width="0" style="1" hidden="1" customWidth="1"/>
    <col min="12368" max="12368" width="2.44140625" style="1" bestFit="1" customWidth="1"/>
    <col min="12369" max="12369" width="7.6640625" style="1" bestFit="1" customWidth="1"/>
    <col min="12370" max="12372" width="14.44140625" style="1" bestFit="1" customWidth="1"/>
    <col min="12373" max="12375" width="15.109375" style="1" bestFit="1" customWidth="1"/>
    <col min="12376" max="12381" width="14.44140625" style="1" bestFit="1" customWidth="1"/>
    <col min="12382" max="12382" width="10.88671875" style="1" bestFit="1" customWidth="1"/>
    <col min="12383" max="12383" width="12.33203125" style="1" bestFit="1" customWidth="1"/>
    <col min="12384" max="12392" width="14.44140625" style="1" bestFit="1" customWidth="1"/>
    <col min="12393" max="12393" width="11.6640625" style="1" bestFit="1" customWidth="1"/>
    <col min="12394" max="12394" width="12.33203125" style="1" bestFit="1" customWidth="1"/>
    <col min="12395" max="12395" width="10.33203125" style="1" bestFit="1" customWidth="1"/>
    <col min="12396" max="12396" width="10.5546875" style="1" bestFit="1" customWidth="1"/>
    <col min="12397" max="12397" width="10.6640625" style="1" bestFit="1" customWidth="1"/>
    <col min="12398" max="12406" width="14.44140625" style="1" bestFit="1" customWidth="1"/>
    <col min="12407" max="12407" width="10.109375" style="1" bestFit="1" customWidth="1"/>
    <col min="12408" max="12408" width="13" style="1" bestFit="1" customWidth="1"/>
    <col min="12409" max="12411" width="10.109375" style="1" bestFit="1" customWidth="1"/>
    <col min="12412" max="12414" width="10.33203125" style="1" bestFit="1" customWidth="1"/>
    <col min="12415" max="12415" width="10.109375" style="1" bestFit="1" customWidth="1"/>
    <col min="12416" max="12416" width="10.33203125" style="1" bestFit="1" customWidth="1"/>
    <col min="12417" max="12417" width="15.109375" style="1" bestFit="1" customWidth="1"/>
    <col min="12418" max="12418" width="9.6640625" style="1" bestFit="1" customWidth="1"/>
    <col min="12419" max="12419" width="10.109375" style="1" bestFit="1" customWidth="1"/>
    <col min="12420" max="12420" width="12" style="1" bestFit="1" customWidth="1"/>
    <col min="12421" max="12421" width="14.33203125" style="1" bestFit="1" customWidth="1"/>
    <col min="12422" max="12422" width="10.33203125" style="1" bestFit="1" customWidth="1"/>
    <col min="12423" max="12539" width="4.44140625" style="1"/>
    <col min="12540" max="12540" width="4" style="1" customWidth="1"/>
    <col min="12541" max="12541" width="70.6640625" style="1" customWidth="1"/>
    <col min="12542" max="12542" width="7.6640625" style="1" bestFit="1" customWidth="1"/>
    <col min="12543" max="12543" width="8.5546875" style="1" bestFit="1" customWidth="1"/>
    <col min="12544" max="12544" width="15.33203125" style="1" customWidth="1"/>
    <col min="12545" max="12545" width="13.88671875" style="1" bestFit="1" customWidth="1"/>
    <col min="12546" max="12546" width="15.6640625" style="1" bestFit="1" customWidth="1"/>
    <col min="12547" max="12547" width="12.6640625" style="1" customWidth="1"/>
    <col min="12548" max="12615" width="8" style="1" customWidth="1"/>
    <col min="12616" max="12616" width="4" style="1" customWidth="1"/>
    <col min="12617" max="12617" width="70" style="1" customWidth="1"/>
    <col min="12618" max="12618" width="8.109375" style="1" customWidth="1"/>
    <col min="12619" max="12619" width="10.109375" style="1" bestFit="1" customWidth="1"/>
    <col min="12620" max="12623" width="0" style="1" hidden="1" customWidth="1"/>
    <col min="12624" max="12624" width="2.44140625" style="1" bestFit="1" customWidth="1"/>
    <col min="12625" max="12625" width="7.6640625" style="1" bestFit="1" customWidth="1"/>
    <col min="12626" max="12628" width="14.44140625" style="1" bestFit="1" customWidth="1"/>
    <col min="12629" max="12631" width="15.109375" style="1" bestFit="1" customWidth="1"/>
    <col min="12632" max="12637" width="14.44140625" style="1" bestFit="1" customWidth="1"/>
    <col min="12638" max="12638" width="10.88671875" style="1" bestFit="1" customWidth="1"/>
    <col min="12639" max="12639" width="12.33203125" style="1" bestFit="1" customWidth="1"/>
    <col min="12640" max="12648" width="14.44140625" style="1" bestFit="1" customWidth="1"/>
    <col min="12649" max="12649" width="11.6640625" style="1" bestFit="1" customWidth="1"/>
    <col min="12650" max="12650" width="12.33203125" style="1" bestFit="1" customWidth="1"/>
    <col min="12651" max="12651" width="10.33203125" style="1" bestFit="1" customWidth="1"/>
    <col min="12652" max="12652" width="10.5546875" style="1" bestFit="1" customWidth="1"/>
    <col min="12653" max="12653" width="10.6640625" style="1" bestFit="1" customWidth="1"/>
    <col min="12654" max="12662" width="14.44140625" style="1" bestFit="1" customWidth="1"/>
    <col min="12663" max="12663" width="10.109375" style="1" bestFit="1" customWidth="1"/>
    <col min="12664" max="12664" width="13" style="1" bestFit="1" customWidth="1"/>
    <col min="12665" max="12667" width="10.109375" style="1" bestFit="1" customWidth="1"/>
    <col min="12668" max="12670" width="10.33203125" style="1" bestFit="1" customWidth="1"/>
    <col min="12671" max="12671" width="10.109375" style="1" bestFit="1" customWidth="1"/>
    <col min="12672" max="12672" width="10.33203125" style="1" bestFit="1" customWidth="1"/>
    <col min="12673" max="12673" width="15.109375" style="1" bestFit="1" customWidth="1"/>
    <col min="12674" max="12674" width="9.6640625" style="1" bestFit="1" customWidth="1"/>
    <col min="12675" max="12675" width="10.109375" style="1" bestFit="1" customWidth="1"/>
    <col min="12676" max="12676" width="12" style="1" bestFit="1" customWidth="1"/>
    <col min="12677" max="12677" width="14.33203125" style="1" bestFit="1" customWidth="1"/>
    <col min="12678" max="12678" width="10.33203125" style="1" bestFit="1" customWidth="1"/>
    <col min="12679" max="12795" width="4.44140625" style="1"/>
    <col min="12796" max="12796" width="4" style="1" customWidth="1"/>
    <col min="12797" max="12797" width="70.6640625" style="1" customWidth="1"/>
    <col min="12798" max="12798" width="7.6640625" style="1" bestFit="1" customWidth="1"/>
    <col min="12799" max="12799" width="8.5546875" style="1" bestFit="1" customWidth="1"/>
    <col min="12800" max="12800" width="15.33203125" style="1" customWidth="1"/>
    <col min="12801" max="12801" width="13.88671875" style="1" bestFit="1" customWidth="1"/>
    <col min="12802" max="12802" width="15.6640625" style="1" bestFit="1" customWidth="1"/>
    <col min="12803" max="12803" width="12.6640625" style="1" customWidth="1"/>
    <col min="12804" max="12871" width="8" style="1" customWidth="1"/>
    <col min="12872" max="12872" width="4" style="1" customWidth="1"/>
    <col min="12873" max="12873" width="70" style="1" customWidth="1"/>
    <col min="12874" max="12874" width="8.109375" style="1" customWidth="1"/>
    <col min="12875" max="12875" width="10.109375" style="1" bestFit="1" customWidth="1"/>
    <col min="12876" max="12879" width="0" style="1" hidden="1" customWidth="1"/>
    <col min="12880" max="12880" width="2.44140625" style="1" bestFit="1" customWidth="1"/>
    <col min="12881" max="12881" width="7.6640625" style="1" bestFit="1" customWidth="1"/>
    <col min="12882" max="12884" width="14.44140625" style="1" bestFit="1" customWidth="1"/>
    <col min="12885" max="12887" width="15.109375" style="1" bestFit="1" customWidth="1"/>
    <col min="12888" max="12893" width="14.44140625" style="1" bestFit="1" customWidth="1"/>
    <col min="12894" max="12894" width="10.88671875" style="1" bestFit="1" customWidth="1"/>
    <col min="12895" max="12895" width="12.33203125" style="1" bestFit="1" customWidth="1"/>
    <col min="12896" max="12904" width="14.44140625" style="1" bestFit="1" customWidth="1"/>
    <col min="12905" max="12905" width="11.6640625" style="1" bestFit="1" customWidth="1"/>
    <col min="12906" max="12906" width="12.33203125" style="1" bestFit="1" customWidth="1"/>
    <col min="12907" max="12907" width="10.33203125" style="1" bestFit="1" customWidth="1"/>
    <col min="12908" max="12908" width="10.5546875" style="1" bestFit="1" customWidth="1"/>
    <col min="12909" max="12909" width="10.6640625" style="1" bestFit="1" customWidth="1"/>
    <col min="12910" max="12918" width="14.44140625" style="1" bestFit="1" customWidth="1"/>
    <col min="12919" max="12919" width="10.109375" style="1" bestFit="1" customWidth="1"/>
    <col min="12920" max="12920" width="13" style="1" bestFit="1" customWidth="1"/>
    <col min="12921" max="12923" width="10.109375" style="1" bestFit="1" customWidth="1"/>
    <col min="12924" max="12926" width="10.33203125" style="1" bestFit="1" customWidth="1"/>
    <col min="12927" max="12927" width="10.109375" style="1" bestFit="1" customWidth="1"/>
    <col min="12928" max="12928" width="10.33203125" style="1" bestFit="1" customWidth="1"/>
    <col min="12929" max="12929" width="15.109375" style="1" bestFit="1" customWidth="1"/>
    <col min="12930" max="12930" width="9.6640625" style="1" bestFit="1" customWidth="1"/>
    <col min="12931" max="12931" width="10.109375" style="1" bestFit="1" customWidth="1"/>
    <col min="12932" max="12932" width="12" style="1" bestFit="1" customWidth="1"/>
    <col min="12933" max="12933" width="14.33203125" style="1" bestFit="1" customWidth="1"/>
    <col min="12934" max="12934" width="10.33203125" style="1" bestFit="1" customWidth="1"/>
    <col min="12935" max="13051" width="4.44140625" style="1"/>
    <col min="13052" max="13052" width="4" style="1" customWidth="1"/>
    <col min="13053" max="13053" width="70.6640625" style="1" customWidth="1"/>
    <col min="13054" max="13054" width="7.6640625" style="1" bestFit="1" customWidth="1"/>
    <col min="13055" max="13055" width="8.5546875" style="1" bestFit="1" customWidth="1"/>
    <col min="13056" max="13056" width="15.33203125" style="1" customWidth="1"/>
    <col min="13057" max="13057" width="13.88671875" style="1" bestFit="1" customWidth="1"/>
    <col min="13058" max="13058" width="15.6640625" style="1" bestFit="1" customWidth="1"/>
    <col min="13059" max="13059" width="12.6640625" style="1" customWidth="1"/>
    <col min="13060" max="13127" width="8" style="1" customWidth="1"/>
    <col min="13128" max="13128" width="4" style="1" customWidth="1"/>
    <col min="13129" max="13129" width="70" style="1" customWidth="1"/>
    <col min="13130" max="13130" width="8.109375" style="1" customWidth="1"/>
    <col min="13131" max="13131" width="10.109375" style="1" bestFit="1" customWidth="1"/>
    <col min="13132" max="13135" width="0" style="1" hidden="1" customWidth="1"/>
    <col min="13136" max="13136" width="2.44140625" style="1" bestFit="1" customWidth="1"/>
    <col min="13137" max="13137" width="7.6640625" style="1" bestFit="1" customWidth="1"/>
    <col min="13138" max="13140" width="14.44140625" style="1" bestFit="1" customWidth="1"/>
    <col min="13141" max="13143" width="15.109375" style="1" bestFit="1" customWidth="1"/>
    <col min="13144" max="13149" width="14.44140625" style="1" bestFit="1" customWidth="1"/>
    <col min="13150" max="13150" width="10.88671875" style="1" bestFit="1" customWidth="1"/>
    <col min="13151" max="13151" width="12.33203125" style="1" bestFit="1" customWidth="1"/>
    <col min="13152" max="13160" width="14.44140625" style="1" bestFit="1" customWidth="1"/>
    <col min="13161" max="13161" width="11.6640625" style="1" bestFit="1" customWidth="1"/>
    <col min="13162" max="13162" width="12.33203125" style="1" bestFit="1" customWidth="1"/>
    <col min="13163" max="13163" width="10.33203125" style="1" bestFit="1" customWidth="1"/>
    <col min="13164" max="13164" width="10.5546875" style="1" bestFit="1" customWidth="1"/>
    <col min="13165" max="13165" width="10.6640625" style="1" bestFit="1" customWidth="1"/>
    <col min="13166" max="13174" width="14.44140625" style="1" bestFit="1" customWidth="1"/>
    <col min="13175" max="13175" width="10.109375" style="1" bestFit="1" customWidth="1"/>
    <col min="13176" max="13176" width="13" style="1" bestFit="1" customWidth="1"/>
    <col min="13177" max="13179" width="10.109375" style="1" bestFit="1" customWidth="1"/>
    <col min="13180" max="13182" width="10.33203125" style="1" bestFit="1" customWidth="1"/>
    <col min="13183" max="13183" width="10.109375" style="1" bestFit="1" customWidth="1"/>
    <col min="13184" max="13184" width="10.33203125" style="1" bestFit="1" customWidth="1"/>
    <col min="13185" max="13185" width="15.109375" style="1" bestFit="1" customWidth="1"/>
    <col min="13186" max="13186" width="9.6640625" style="1" bestFit="1" customWidth="1"/>
    <col min="13187" max="13187" width="10.109375" style="1" bestFit="1" customWidth="1"/>
    <col min="13188" max="13188" width="12" style="1" bestFit="1" customWidth="1"/>
    <col min="13189" max="13189" width="14.33203125" style="1" bestFit="1" customWidth="1"/>
    <col min="13190" max="13190" width="10.33203125" style="1" bestFit="1" customWidth="1"/>
    <col min="13191" max="13307" width="4.44140625" style="1"/>
    <col min="13308" max="13308" width="4" style="1" customWidth="1"/>
    <col min="13309" max="13309" width="70.6640625" style="1" customWidth="1"/>
    <col min="13310" max="13310" width="7.6640625" style="1" bestFit="1" customWidth="1"/>
    <col min="13311" max="13311" width="8.5546875" style="1" bestFit="1" customWidth="1"/>
    <col min="13312" max="13312" width="15.33203125" style="1" customWidth="1"/>
    <col min="13313" max="13313" width="13.88671875" style="1" bestFit="1" customWidth="1"/>
    <col min="13314" max="13314" width="15.6640625" style="1" bestFit="1" customWidth="1"/>
    <col min="13315" max="13315" width="12.6640625" style="1" customWidth="1"/>
    <col min="13316" max="13383" width="8" style="1" customWidth="1"/>
    <col min="13384" max="13384" width="4" style="1" customWidth="1"/>
    <col min="13385" max="13385" width="70" style="1" customWidth="1"/>
    <col min="13386" max="13386" width="8.109375" style="1" customWidth="1"/>
    <col min="13387" max="13387" width="10.109375" style="1" bestFit="1" customWidth="1"/>
    <col min="13388" max="13391" width="0" style="1" hidden="1" customWidth="1"/>
    <col min="13392" max="13392" width="2.44140625" style="1" bestFit="1" customWidth="1"/>
    <col min="13393" max="13393" width="7.6640625" style="1" bestFit="1" customWidth="1"/>
    <col min="13394" max="13396" width="14.44140625" style="1" bestFit="1" customWidth="1"/>
    <col min="13397" max="13399" width="15.109375" style="1" bestFit="1" customWidth="1"/>
    <col min="13400" max="13405" width="14.44140625" style="1" bestFit="1" customWidth="1"/>
    <col min="13406" max="13406" width="10.88671875" style="1" bestFit="1" customWidth="1"/>
    <col min="13407" max="13407" width="12.33203125" style="1" bestFit="1" customWidth="1"/>
    <col min="13408" max="13416" width="14.44140625" style="1" bestFit="1" customWidth="1"/>
    <col min="13417" max="13417" width="11.6640625" style="1" bestFit="1" customWidth="1"/>
    <col min="13418" max="13418" width="12.33203125" style="1" bestFit="1" customWidth="1"/>
    <col min="13419" max="13419" width="10.33203125" style="1" bestFit="1" customWidth="1"/>
    <col min="13420" max="13420" width="10.5546875" style="1" bestFit="1" customWidth="1"/>
    <col min="13421" max="13421" width="10.6640625" style="1" bestFit="1" customWidth="1"/>
    <col min="13422" max="13430" width="14.44140625" style="1" bestFit="1" customWidth="1"/>
    <col min="13431" max="13431" width="10.109375" style="1" bestFit="1" customWidth="1"/>
    <col min="13432" max="13432" width="13" style="1" bestFit="1" customWidth="1"/>
    <col min="13433" max="13435" width="10.109375" style="1" bestFit="1" customWidth="1"/>
    <col min="13436" max="13438" width="10.33203125" style="1" bestFit="1" customWidth="1"/>
    <col min="13439" max="13439" width="10.109375" style="1" bestFit="1" customWidth="1"/>
    <col min="13440" max="13440" width="10.33203125" style="1" bestFit="1" customWidth="1"/>
    <col min="13441" max="13441" width="15.109375" style="1" bestFit="1" customWidth="1"/>
    <col min="13442" max="13442" width="9.6640625" style="1" bestFit="1" customWidth="1"/>
    <col min="13443" max="13443" width="10.109375" style="1" bestFit="1" customWidth="1"/>
    <col min="13444" max="13444" width="12" style="1" bestFit="1" customWidth="1"/>
    <col min="13445" max="13445" width="14.33203125" style="1" bestFit="1" customWidth="1"/>
    <col min="13446" max="13446" width="10.33203125" style="1" bestFit="1" customWidth="1"/>
    <col min="13447" max="13563" width="4.44140625" style="1"/>
    <col min="13564" max="13564" width="4" style="1" customWidth="1"/>
    <col min="13565" max="13565" width="70.6640625" style="1" customWidth="1"/>
    <col min="13566" max="13566" width="7.6640625" style="1" bestFit="1" customWidth="1"/>
    <col min="13567" max="13567" width="8.5546875" style="1" bestFit="1" customWidth="1"/>
    <col min="13568" max="13568" width="15.33203125" style="1" customWidth="1"/>
    <col min="13569" max="13569" width="13.88671875" style="1" bestFit="1" customWidth="1"/>
    <col min="13570" max="13570" width="15.6640625" style="1" bestFit="1" customWidth="1"/>
    <col min="13571" max="13571" width="12.6640625" style="1" customWidth="1"/>
    <col min="13572" max="13639" width="8" style="1" customWidth="1"/>
    <col min="13640" max="13640" width="4" style="1" customWidth="1"/>
    <col min="13641" max="13641" width="70" style="1" customWidth="1"/>
    <col min="13642" max="13642" width="8.109375" style="1" customWidth="1"/>
    <col min="13643" max="13643" width="10.109375" style="1" bestFit="1" customWidth="1"/>
    <col min="13644" max="13647" width="0" style="1" hidden="1" customWidth="1"/>
    <col min="13648" max="13648" width="2.44140625" style="1" bestFit="1" customWidth="1"/>
    <col min="13649" max="13649" width="7.6640625" style="1" bestFit="1" customWidth="1"/>
    <col min="13650" max="13652" width="14.44140625" style="1" bestFit="1" customWidth="1"/>
    <col min="13653" max="13655" width="15.109375" style="1" bestFit="1" customWidth="1"/>
    <col min="13656" max="13661" width="14.44140625" style="1" bestFit="1" customWidth="1"/>
    <col min="13662" max="13662" width="10.88671875" style="1" bestFit="1" customWidth="1"/>
    <col min="13663" max="13663" width="12.33203125" style="1" bestFit="1" customWidth="1"/>
    <col min="13664" max="13672" width="14.44140625" style="1" bestFit="1" customWidth="1"/>
    <col min="13673" max="13673" width="11.6640625" style="1" bestFit="1" customWidth="1"/>
    <col min="13674" max="13674" width="12.33203125" style="1" bestFit="1" customWidth="1"/>
    <col min="13675" max="13675" width="10.33203125" style="1" bestFit="1" customWidth="1"/>
    <col min="13676" max="13676" width="10.5546875" style="1" bestFit="1" customWidth="1"/>
    <col min="13677" max="13677" width="10.6640625" style="1" bestFit="1" customWidth="1"/>
    <col min="13678" max="13686" width="14.44140625" style="1" bestFit="1" customWidth="1"/>
    <col min="13687" max="13687" width="10.109375" style="1" bestFit="1" customWidth="1"/>
    <col min="13688" max="13688" width="13" style="1" bestFit="1" customWidth="1"/>
    <col min="13689" max="13691" width="10.109375" style="1" bestFit="1" customWidth="1"/>
    <col min="13692" max="13694" width="10.33203125" style="1" bestFit="1" customWidth="1"/>
    <col min="13695" max="13695" width="10.109375" style="1" bestFit="1" customWidth="1"/>
    <col min="13696" max="13696" width="10.33203125" style="1" bestFit="1" customWidth="1"/>
    <col min="13697" max="13697" width="15.109375" style="1" bestFit="1" customWidth="1"/>
    <col min="13698" max="13698" width="9.6640625" style="1" bestFit="1" customWidth="1"/>
    <col min="13699" max="13699" width="10.109375" style="1" bestFit="1" customWidth="1"/>
    <col min="13700" max="13700" width="12" style="1" bestFit="1" customWidth="1"/>
    <col min="13701" max="13701" width="14.33203125" style="1" bestFit="1" customWidth="1"/>
    <col min="13702" max="13702" width="10.33203125" style="1" bestFit="1" customWidth="1"/>
    <col min="13703" max="13819" width="4.44140625" style="1"/>
    <col min="13820" max="13820" width="4" style="1" customWidth="1"/>
    <col min="13821" max="13821" width="70.6640625" style="1" customWidth="1"/>
    <col min="13822" max="13822" width="7.6640625" style="1" bestFit="1" customWidth="1"/>
    <col min="13823" max="13823" width="8.5546875" style="1" bestFit="1" customWidth="1"/>
    <col min="13824" max="13824" width="15.33203125" style="1" customWidth="1"/>
    <col min="13825" max="13825" width="13.88671875" style="1" bestFit="1" customWidth="1"/>
    <col min="13826" max="13826" width="15.6640625" style="1" bestFit="1" customWidth="1"/>
    <col min="13827" max="13827" width="12.6640625" style="1" customWidth="1"/>
    <col min="13828" max="13895" width="8" style="1" customWidth="1"/>
    <col min="13896" max="13896" width="4" style="1" customWidth="1"/>
    <col min="13897" max="13897" width="70" style="1" customWidth="1"/>
    <col min="13898" max="13898" width="8.109375" style="1" customWidth="1"/>
    <col min="13899" max="13899" width="10.109375" style="1" bestFit="1" customWidth="1"/>
    <col min="13900" max="13903" width="0" style="1" hidden="1" customWidth="1"/>
    <col min="13904" max="13904" width="2.44140625" style="1" bestFit="1" customWidth="1"/>
    <col min="13905" max="13905" width="7.6640625" style="1" bestFit="1" customWidth="1"/>
    <col min="13906" max="13908" width="14.44140625" style="1" bestFit="1" customWidth="1"/>
    <col min="13909" max="13911" width="15.109375" style="1" bestFit="1" customWidth="1"/>
    <col min="13912" max="13917" width="14.44140625" style="1" bestFit="1" customWidth="1"/>
    <col min="13918" max="13918" width="10.88671875" style="1" bestFit="1" customWidth="1"/>
    <col min="13919" max="13919" width="12.33203125" style="1" bestFit="1" customWidth="1"/>
    <col min="13920" max="13928" width="14.44140625" style="1" bestFit="1" customWidth="1"/>
    <col min="13929" max="13929" width="11.6640625" style="1" bestFit="1" customWidth="1"/>
    <col min="13930" max="13930" width="12.33203125" style="1" bestFit="1" customWidth="1"/>
    <col min="13931" max="13931" width="10.33203125" style="1" bestFit="1" customWidth="1"/>
    <col min="13932" max="13932" width="10.5546875" style="1" bestFit="1" customWidth="1"/>
    <col min="13933" max="13933" width="10.6640625" style="1" bestFit="1" customWidth="1"/>
    <col min="13934" max="13942" width="14.44140625" style="1" bestFit="1" customWidth="1"/>
    <col min="13943" max="13943" width="10.109375" style="1" bestFit="1" customWidth="1"/>
    <col min="13944" max="13944" width="13" style="1" bestFit="1" customWidth="1"/>
    <col min="13945" max="13947" width="10.109375" style="1" bestFit="1" customWidth="1"/>
    <col min="13948" max="13950" width="10.33203125" style="1" bestFit="1" customWidth="1"/>
    <col min="13951" max="13951" width="10.109375" style="1" bestFit="1" customWidth="1"/>
    <col min="13952" max="13952" width="10.33203125" style="1" bestFit="1" customWidth="1"/>
    <col min="13953" max="13953" width="15.109375" style="1" bestFit="1" customWidth="1"/>
    <col min="13954" max="13954" width="9.6640625" style="1" bestFit="1" customWidth="1"/>
    <col min="13955" max="13955" width="10.109375" style="1" bestFit="1" customWidth="1"/>
    <col min="13956" max="13956" width="12" style="1" bestFit="1" customWidth="1"/>
    <col min="13957" max="13957" width="14.33203125" style="1" bestFit="1" customWidth="1"/>
    <col min="13958" max="13958" width="10.33203125" style="1" bestFit="1" customWidth="1"/>
    <col min="13959" max="14075" width="4.44140625" style="1"/>
    <col min="14076" max="14076" width="4" style="1" customWidth="1"/>
    <col min="14077" max="14077" width="70.6640625" style="1" customWidth="1"/>
    <col min="14078" max="14078" width="7.6640625" style="1" bestFit="1" customWidth="1"/>
    <col min="14079" max="14079" width="8.5546875" style="1" bestFit="1" customWidth="1"/>
    <col min="14080" max="14080" width="15.33203125" style="1" customWidth="1"/>
    <col min="14081" max="14081" width="13.88671875" style="1" bestFit="1" customWidth="1"/>
    <col min="14082" max="14082" width="15.6640625" style="1" bestFit="1" customWidth="1"/>
    <col min="14083" max="14083" width="12.6640625" style="1" customWidth="1"/>
    <col min="14084" max="14151" width="8" style="1" customWidth="1"/>
    <col min="14152" max="14152" width="4" style="1" customWidth="1"/>
    <col min="14153" max="14153" width="70" style="1" customWidth="1"/>
    <col min="14154" max="14154" width="8.109375" style="1" customWidth="1"/>
    <col min="14155" max="14155" width="10.109375" style="1" bestFit="1" customWidth="1"/>
    <col min="14156" max="14159" width="0" style="1" hidden="1" customWidth="1"/>
    <col min="14160" max="14160" width="2.44140625" style="1" bestFit="1" customWidth="1"/>
    <col min="14161" max="14161" width="7.6640625" style="1" bestFit="1" customWidth="1"/>
    <col min="14162" max="14164" width="14.44140625" style="1" bestFit="1" customWidth="1"/>
    <col min="14165" max="14167" width="15.109375" style="1" bestFit="1" customWidth="1"/>
    <col min="14168" max="14173" width="14.44140625" style="1" bestFit="1" customWidth="1"/>
    <col min="14174" max="14174" width="10.88671875" style="1" bestFit="1" customWidth="1"/>
    <col min="14175" max="14175" width="12.33203125" style="1" bestFit="1" customWidth="1"/>
    <col min="14176" max="14184" width="14.44140625" style="1" bestFit="1" customWidth="1"/>
    <col min="14185" max="14185" width="11.6640625" style="1" bestFit="1" customWidth="1"/>
    <col min="14186" max="14186" width="12.33203125" style="1" bestFit="1" customWidth="1"/>
    <col min="14187" max="14187" width="10.33203125" style="1" bestFit="1" customWidth="1"/>
    <col min="14188" max="14188" width="10.5546875" style="1" bestFit="1" customWidth="1"/>
    <col min="14189" max="14189" width="10.6640625" style="1" bestFit="1" customWidth="1"/>
    <col min="14190" max="14198" width="14.44140625" style="1" bestFit="1" customWidth="1"/>
    <col min="14199" max="14199" width="10.109375" style="1" bestFit="1" customWidth="1"/>
    <col min="14200" max="14200" width="13" style="1" bestFit="1" customWidth="1"/>
    <col min="14201" max="14203" width="10.109375" style="1" bestFit="1" customWidth="1"/>
    <col min="14204" max="14206" width="10.33203125" style="1" bestFit="1" customWidth="1"/>
    <col min="14207" max="14207" width="10.109375" style="1" bestFit="1" customWidth="1"/>
    <col min="14208" max="14208" width="10.33203125" style="1" bestFit="1" customWidth="1"/>
    <col min="14209" max="14209" width="15.109375" style="1" bestFit="1" customWidth="1"/>
    <col min="14210" max="14210" width="9.6640625" style="1" bestFit="1" customWidth="1"/>
    <col min="14211" max="14211" width="10.109375" style="1" bestFit="1" customWidth="1"/>
    <col min="14212" max="14212" width="12" style="1" bestFit="1" customWidth="1"/>
    <col min="14213" max="14213" width="14.33203125" style="1" bestFit="1" customWidth="1"/>
    <col min="14214" max="14214" width="10.33203125" style="1" bestFit="1" customWidth="1"/>
    <col min="14215" max="14331" width="4.44140625" style="1"/>
    <col min="14332" max="14332" width="4" style="1" customWidth="1"/>
    <col min="14333" max="14333" width="70.6640625" style="1" customWidth="1"/>
    <col min="14334" max="14334" width="7.6640625" style="1" bestFit="1" customWidth="1"/>
    <col min="14335" max="14335" width="8.5546875" style="1" bestFit="1" customWidth="1"/>
    <col min="14336" max="14336" width="15.33203125" style="1" customWidth="1"/>
    <col min="14337" max="14337" width="13.88671875" style="1" bestFit="1" customWidth="1"/>
    <col min="14338" max="14338" width="15.6640625" style="1" bestFit="1" customWidth="1"/>
    <col min="14339" max="14339" width="12.6640625" style="1" customWidth="1"/>
    <col min="14340" max="14407" width="8" style="1" customWidth="1"/>
    <col min="14408" max="14408" width="4" style="1" customWidth="1"/>
    <col min="14409" max="14409" width="70" style="1" customWidth="1"/>
    <col min="14410" max="14410" width="8.109375" style="1" customWidth="1"/>
    <col min="14411" max="14411" width="10.109375" style="1" bestFit="1" customWidth="1"/>
    <col min="14412" max="14415" width="0" style="1" hidden="1" customWidth="1"/>
    <col min="14416" max="14416" width="2.44140625" style="1" bestFit="1" customWidth="1"/>
    <col min="14417" max="14417" width="7.6640625" style="1" bestFit="1" customWidth="1"/>
    <col min="14418" max="14420" width="14.44140625" style="1" bestFit="1" customWidth="1"/>
    <col min="14421" max="14423" width="15.109375" style="1" bestFit="1" customWidth="1"/>
    <col min="14424" max="14429" width="14.44140625" style="1" bestFit="1" customWidth="1"/>
    <col min="14430" max="14430" width="10.88671875" style="1" bestFit="1" customWidth="1"/>
    <col min="14431" max="14431" width="12.33203125" style="1" bestFit="1" customWidth="1"/>
    <col min="14432" max="14440" width="14.44140625" style="1" bestFit="1" customWidth="1"/>
    <col min="14441" max="14441" width="11.6640625" style="1" bestFit="1" customWidth="1"/>
    <col min="14442" max="14442" width="12.33203125" style="1" bestFit="1" customWidth="1"/>
    <col min="14443" max="14443" width="10.33203125" style="1" bestFit="1" customWidth="1"/>
    <col min="14444" max="14444" width="10.5546875" style="1" bestFit="1" customWidth="1"/>
    <col min="14445" max="14445" width="10.6640625" style="1" bestFit="1" customWidth="1"/>
    <col min="14446" max="14454" width="14.44140625" style="1" bestFit="1" customWidth="1"/>
    <col min="14455" max="14455" width="10.109375" style="1" bestFit="1" customWidth="1"/>
    <col min="14456" max="14456" width="13" style="1" bestFit="1" customWidth="1"/>
    <col min="14457" max="14459" width="10.109375" style="1" bestFit="1" customWidth="1"/>
    <col min="14460" max="14462" width="10.33203125" style="1" bestFit="1" customWidth="1"/>
    <col min="14463" max="14463" width="10.109375" style="1" bestFit="1" customWidth="1"/>
    <col min="14464" max="14464" width="10.33203125" style="1" bestFit="1" customWidth="1"/>
    <col min="14465" max="14465" width="15.109375" style="1" bestFit="1" customWidth="1"/>
    <col min="14466" max="14466" width="9.6640625" style="1" bestFit="1" customWidth="1"/>
    <col min="14467" max="14467" width="10.109375" style="1" bestFit="1" customWidth="1"/>
    <col min="14468" max="14468" width="12" style="1" bestFit="1" customWidth="1"/>
    <col min="14469" max="14469" width="14.33203125" style="1" bestFit="1" customWidth="1"/>
    <col min="14470" max="14470" width="10.33203125" style="1" bestFit="1" customWidth="1"/>
    <col min="14471" max="14587" width="4.44140625" style="1"/>
    <col min="14588" max="14588" width="4" style="1" customWidth="1"/>
    <col min="14589" max="14589" width="70.6640625" style="1" customWidth="1"/>
    <col min="14590" max="14590" width="7.6640625" style="1" bestFit="1" customWidth="1"/>
    <col min="14591" max="14591" width="8.5546875" style="1" bestFit="1" customWidth="1"/>
    <col min="14592" max="14592" width="15.33203125" style="1" customWidth="1"/>
    <col min="14593" max="14593" width="13.88671875" style="1" bestFit="1" customWidth="1"/>
    <col min="14594" max="14594" width="15.6640625" style="1" bestFit="1" customWidth="1"/>
    <col min="14595" max="14595" width="12.6640625" style="1" customWidth="1"/>
    <col min="14596" max="14663" width="8" style="1" customWidth="1"/>
    <col min="14664" max="14664" width="4" style="1" customWidth="1"/>
    <col min="14665" max="14665" width="70" style="1" customWidth="1"/>
    <col min="14666" max="14666" width="8.109375" style="1" customWidth="1"/>
    <col min="14667" max="14667" width="10.109375" style="1" bestFit="1" customWidth="1"/>
    <col min="14668" max="14671" width="0" style="1" hidden="1" customWidth="1"/>
    <col min="14672" max="14672" width="2.44140625" style="1" bestFit="1" customWidth="1"/>
    <col min="14673" max="14673" width="7.6640625" style="1" bestFit="1" customWidth="1"/>
    <col min="14674" max="14676" width="14.44140625" style="1" bestFit="1" customWidth="1"/>
    <col min="14677" max="14679" width="15.109375" style="1" bestFit="1" customWidth="1"/>
    <col min="14680" max="14685" width="14.44140625" style="1" bestFit="1" customWidth="1"/>
    <col min="14686" max="14686" width="10.88671875" style="1" bestFit="1" customWidth="1"/>
    <col min="14687" max="14687" width="12.33203125" style="1" bestFit="1" customWidth="1"/>
    <col min="14688" max="14696" width="14.44140625" style="1" bestFit="1" customWidth="1"/>
    <col min="14697" max="14697" width="11.6640625" style="1" bestFit="1" customWidth="1"/>
    <col min="14698" max="14698" width="12.33203125" style="1" bestFit="1" customWidth="1"/>
    <col min="14699" max="14699" width="10.33203125" style="1" bestFit="1" customWidth="1"/>
    <col min="14700" max="14700" width="10.5546875" style="1" bestFit="1" customWidth="1"/>
    <col min="14701" max="14701" width="10.6640625" style="1" bestFit="1" customWidth="1"/>
    <col min="14702" max="14710" width="14.44140625" style="1" bestFit="1" customWidth="1"/>
    <col min="14711" max="14711" width="10.109375" style="1" bestFit="1" customWidth="1"/>
    <col min="14712" max="14712" width="13" style="1" bestFit="1" customWidth="1"/>
    <col min="14713" max="14715" width="10.109375" style="1" bestFit="1" customWidth="1"/>
    <col min="14716" max="14718" width="10.33203125" style="1" bestFit="1" customWidth="1"/>
    <col min="14719" max="14719" width="10.109375" style="1" bestFit="1" customWidth="1"/>
    <col min="14720" max="14720" width="10.33203125" style="1" bestFit="1" customWidth="1"/>
    <col min="14721" max="14721" width="15.109375" style="1" bestFit="1" customWidth="1"/>
    <col min="14722" max="14722" width="9.6640625" style="1" bestFit="1" customWidth="1"/>
    <col min="14723" max="14723" width="10.109375" style="1" bestFit="1" customWidth="1"/>
    <col min="14724" max="14724" width="12" style="1" bestFit="1" customWidth="1"/>
    <col min="14725" max="14725" width="14.33203125" style="1" bestFit="1" customWidth="1"/>
    <col min="14726" max="14726" width="10.33203125" style="1" bestFit="1" customWidth="1"/>
    <col min="14727" max="14843" width="4.44140625" style="1"/>
    <col min="14844" max="14844" width="4" style="1" customWidth="1"/>
    <col min="14845" max="14845" width="70.6640625" style="1" customWidth="1"/>
    <col min="14846" max="14846" width="7.6640625" style="1" bestFit="1" customWidth="1"/>
    <col min="14847" max="14847" width="8.5546875" style="1" bestFit="1" customWidth="1"/>
    <col min="14848" max="14848" width="15.33203125" style="1" customWidth="1"/>
    <col min="14849" max="14849" width="13.88671875" style="1" bestFit="1" customWidth="1"/>
    <col min="14850" max="14850" width="15.6640625" style="1" bestFit="1" customWidth="1"/>
    <col min="14851" max="14851" width="12.6640625" style="1" customWidth="1"/>
    <col min="14852" max="14919" width="8" style="1" customWidth="1"/>
    <col min="14920" max="14920" width="4" style="1" customWidth="1"/>
    <col min="14921" max="14921" width="70" style="1" customWidth="1"/>
    <col min="14922" max="14922" width="8.109375" style="1" customWidth="1"/>
    <col min="14923" max="14923" width="10.109375" style="1" bestFit="1" customWidth="1"/>
    <col min="14924" max="14927" width="0" style="1" hidden="1" customWidth="1"/>
    <col min="14928" max="14928" width="2.44140625" style="1" bestFit="1" customWidth="1"/>
    <col min="14929" max="14929" width="7.6640625" style="1" bestFit="1" customWidth="1"/>
    <col min="14930" max="14932" width="14.44140625" style="1" bestFit="1" customWidth="1"/>
    <col min="14933" max="14935" width="15.109375" style="1" bestFit="1" customWidth="1"/>
    <col min="14936" max="14941" width="14.44140625" style="1" bestFit="1" customWidth="1"/>
    <col min="14942" max="14942" width="10.88671875" style="1" bestFit="1" customWidth="1"/>
    <col min="14943" max="14943" width="12.33203125" style="1" bestFit="1" customWidth="1"/>
    <col min="14944" max="14952" width="14.44140625" style="1" bestFit="1" customWidth="1"/>
    <col min="14953" max="14953" width="11.6640625" style="1" bestFit="1" customWidth="1"/>
    <col min="14954" max="14954" width="12.33203125" style="1" bestFit="1" customWidth="1"/>
    <col min="14955" max="14955" width="10.33203125" style="1" bestFit="1" customWidth="1"/>
    <col min="14956" max="14956" width="10.5546875" style="1" bestFit="1" customWidth="1"/>
    <col min="14957" max="14957" width="10.6640625" style="1" bestFit="1" customWidth="1"/>
    <col min="14958" max="14966" width="14.44140625" style="1" bestFit="1" customWidth="1"/>
    <col min="14967" max="14967" width="10.109375" style="1" bestFit="1" customWidth="1"/>
    <col min="14968" max="14968" width="13" style="1" bestFit="1" customWidth="1"/>
    <col min="14969" max="14971" width="10.109375" style="1" bestFit="1" customWidth="1"/>
    <col min="14972" max="14974" width="10.33203125" style="1" bestFit="1" customWidth="1"/>
    <col min="14975" max="14975" width="10.109375" style="1" bestFit="1" customWidth="1"/>
    <col min="14976" max="14976" width="10.33203125" style="1" bestFit="1" customWidth="1"/>
    <col min="14977" max="14977" width="15.109375" style="1" bestFit="1" customWidth="1"/>
    <col min="14978" max="14978" width="9.6640625" style="1" bestFit="1" customWidth="1"/>
    <col min="14979" max="14979" width="10.109375" style="1" bestFit="1" customWidth="1"/>
    <col min="14980" max="14980" width="12" style="1" bestFit="1" customWidth="1"/>
    <col min="14981" max="14981" width="14.33203125" style="1" bestFit="1" customWidth="1"/>
    <col min="14982" max="14982" width="10.33203125" style="1" bestFit="1" customWidth="1"/>
    <col min="14983" max="15099" width="4.44140625" style="1"/>
    <col min="15100" max="15100" width="4" style="1" customWidth="1"/>
    <col min="15101" max="15101" width="70.6640625" style="1" customWidth="1"/>
    <col min="15102" max="15102" width="7.6640625" style="1" bestFit="1" customWidth="1"/>
    <col min="15103" max="15103" width="8.5546875" style="1" bestFit="1" customWidth="1"/>
    <col min="15104" max="15104" width="15.33203125" style="1" customWidth="1"/>
    <col min="15105" max="15105" width="13.88671875" style="1" bestFit="1" customWidth="1"/>
    <col min="15106" max="15106" width="15.6640625" style="1" bestFit="1" customWidth="1"/>
    <col min="15107" max="15107" width="12.6640625" style="1" customWidth="1"/>
    <col min="15108" max="15175" width="8" style="1" customWidth="1"/>
    <col min="15176" max="15176" width="4" style="1" customWidth="1"/>
    <col min="15177" max="15177" width="70" style="1" customWidth="1"/>
    <col min="15178" max="15178" width="8.109375" style="1" customWidth="1"/>
    <col min="15179" max="15179" width="10.109375" style="1" bestFit="1" customWidth="1"/>
    <col min="15180" max="15183" width="0" style="1" hidden="1" customWidth="1"/>
    <col min="15184" max="15184" width="2.44140625" style="1" bestFit="1" customWidth="1"/>
    <col min="15185" max="15185" width="7.6640625" style="1" bestFit="1" customWidth="1"/>
    <col min="15186" max="15188" width="14.44140625" style="1" bestFit="1" customWidth="1"/>
    <col min="15189" max="15191" width="15.109375" style="1" bestFit="1" customWidth="1"/>
    <col min="15192" max="15197" width="14.44140625" style="1" bestFit="1" customWidth="1"/>
    <col min="15198" max="15198" width="10.88671875" style="1" bestFit="1" customWidth="1"/>
    <col min="15199" max="15199" width="12.33203125" style="1" bestFit="1" customWidth="1"/>
    <col min="15200" max="15208" width="14.44140625" style="1" bestFit="1" customWidth="1"/>
    <col min="15209" max="15209" width="11.6640625" style="1" bestFit="1" customWidth="1"/>
    <col min="15210" max="15210" width="12.33203125" style="1" bestFit="1" customWidth="1"/>
    <col min="15211" max="15211" width="10.33203125" style="1" bestFit="1" customWidth="1"/>
    <col min="15212" max="15212" width="10.5546875" style="1" bestFit="1" customWidth="1"/>
    <col min="15213" max="15213" width="10.6640625" style="1" bestFit="1" customWidth="1"/>
    <col min="15214" max="15222" width="14.44140625" style="1" bestFit="1" customWidth="1"/>
    <col min="15223" max="15223" width="10.109375" style="1" bestFit="1" customWidth="1"/>
    <col min="15224" max="15224" width="13" style="1" bestFit="1" customWidth="1"/>
    <col min="15225" max="15227" width="10.109375" style="1" bestFit="1" customWidth="1"/>
    <col min="15228" max="15230" width="10.33203125" style="1" bestFit="1" customWidth="1"/>
    <col min="15231" max="15231" width="10.109375" style="1" bestFit="1" customWidth="1"/>
    <col min="15232" max="15232" width="10.33203125" style="1" bestFit="1" customWidth="1"/>
    <col min="15233" max="15233" width="15.109375" style="1" bestFit="1" customWidth="1"/>
    <col min="15234" max="15234" width="9.6640625" style="1" bestFit="1" customWidth="1"/>
    <col min="15235" max="15235" width="10.109375" style="1" bestFit="1" customWidth="1"/>
    <col min="15236" max="15236" width="12" style="1" bestFit="1" customWidth="1"/>
    <col min="15237" max="15237" width="14.33203125" style="1" bestFit="1" customWidth="1"/>
    <col min="15238" max="15238" width="10.33203125" style="1" bestFit="1" customWidth="1"/>
    <col min="15239" max="15355" width="4.44140625" style="1"/>
    <col min="15356" max="15356" width="4" style="1" customWidth="1"/>
    <col min="15357" max="15357" width="70.6640625" style="1" customWidth="1"/>
    <col min="15358" max="15358" width="7.6640625" style="1" bestFit="1" customWidth="1"/>
    <col min="15359" max="15359" width="8.5546875" style="1" bestFit="1" customWidth="1"/>
    <col min="15360" max="15360" width="15.33203125" style="1" customWidth="1"/>
    <col min="15361" max="15361" width="13.88671875" style="1" bestFit="1" customWidth="1"/>
    <col min="15362" max="15362" width="15.6640625" style="1" bestFit="1" customWidth="1"/>
    <col min="15363" max="15363" width="12.6640625" style="1" customWidth="1"/>
    <col min="15364" max="15431" width="8" style="1" customWidth="1"/>
    <col min="15432" max="15432" width="4" style="1" customWidth="1"/>
    <col min="15433" max="15433" width="70" style="1" customWidth="1"/>
    <col min="15434" max="15434" width="8.109375" style="1" customWidth="1"/>
    <col min="15435" max="15435" width="10.109375" style="1" bestFit="1" customWidth="1"/>
    <col min="15436" max="15439" width="0" style="1" hidden="1" customWidth="1"/>
    <col min="15440" max="15440" width="2.44140625" style="1" bestFit="1" customWidth="1"/>
    <col min="15441" max="15441" width="7.6640625" style="1" bestFit="1" customWidth="1"/>
    <col min="15442" max="15444" width="14.44140625" style="1" bestFit="1" customWidth="1"/>
    <col min="15445" max="15447" width="15.109375" style="1" bestFit="1" customWidth="1"/>
    <col min="15448" max="15453" width="14.44140625" style="1" bestFit="1" customWidth="1"/>
    <col min="15454" max="15454" width="10.88671875" style="1" bestFit="1" customWidth="1"/>
    <col min="15455" max="15455" width="12.33203125" style="1" bestFit="1" customWidth="1"/>
    <col min="15456" max="15464" width="14.44140625" style="1" bestFit="1" customWidth="1"/>
    <col min="15465" max="15465" width="11.6640625" style="1" bestFit="1" customWidth="1"/>
    <col min="15466" max="15466" width="12.33203125" style="1" bestFit="1" customWidth="1"/>
    <col min="15467" max="15467" width="10.33203125" style="1" bestFit="1" customWidth="1"/>
    <col min="15468" max="15468" width="10.5546875" style="1" bestFit="1" customWidth="1"/>
    <col min="15469" max="15469" width="10.6640625" style="1" bestFit="1" customWidth="1"/>
    <col min="15470" max="15478" width="14.44140625" style="1" bestFit="1" customWidth="1"/>
    <col min="15479" max="15479" width="10.109375" style="1" bestFit="1" customWidth="1"/>
    <col min="15480" max="15480" width="13" style="1" bestFit="1" customWidth="1"/>
    <col min="15481" max="15483" width="10.109375" style="1" bestFit="1" customWidth="1"/>
    <col min="15484" max="15486" width="10.33203125" style="1" bestFit="1" customWidth="1"/>
    <col min="15487" max="15487" width="10.109375" style="1" bestFit="1" customWidth="1"/>
    <col min="15488" max="15488" width="10.33203125" style="1" bestFit="1" customWidth="1"/>
    <col min="15489" max="15489" width="15.109375" style="1" bestFit="1" customWidth="1"/>
    <col min="15490" max="15490" width="9.6640625" style="1" bestFit="1" customWidth="1"/>
    <col min="15491" max="15491" width="10.109375" style="1" bestFit="1" customWidth="1"/>
    <col min="15492" max="15492" width="12" style="1" bestFit="1" customWidth="1"/>
    <col min="15493" max="15493" width="14.33203125" style="1" bestFit="1" customWidth="1"/>
    <col min="15494" max="15494" width="10.33203125" style="1" bestFit="1" customWidth="1"/>
    <col min="15495" max="15611" width="4.44140625" style="1"/>
    <col min="15612" max="15612" width="4" style="1" customWidth="1"/>
    <col min="15613" max="15613" width="70.6640625" style="1" customWidth="1"/>
    <col min="15614" max="15614" width="7.6640625" style="1" bestFit="1" customWidth="1"/>
    <col min="15615" max="15615" width="8.5546875" style="1" bestFit="1" customWidth="1"/>
    <col min="15616" max="15616" width="15.33203125" style="1" customWidth="1"/>
    <col min="15617" max="15617" width="13.88671875" style="1" bestFit="1" customWidth="1"/>
    <col min="15618" max="15618" width="15.6640625" style="1" bestFit="1" customWidth="1"/>
    <col min="15619" max="15619" width="12.6640625" style="1" customWidth="1"/>
    <col min="15620" max="15687" width="8" style="1" customWidth="1"/>
    <col min="15688" max="15688" width="4" style="1" customWidth="1"/>
    <col min="15689" max="15689" width="70" style="1" customWidth="1"/>
    <col min="15690" max="15690" width="8.109375" style="1" customWidth="1"/>
    <col min="15691" max="15691" width="10.109375" style="1" bestFit="1" customWidth="1"/>
    <col min="15692" max="15695" width="0" style="1" hidden="1" customWidth="1"/>
    <col min="15696" max="15696" width="2.44140625" style="1" bestFit="1" customWidth="1"/>
    <col min="15697" max="15697" width="7.6640625" style="1" bestFit="1" customWidth="1"/>
    <col min="15698" max="15700" width="14.44140625" style="1" bestFit="1" customWidth="1"/>
    <col min="15701" max="15703" width="15.109375" style="1" bestFit="1" customWidth="1"/>
    <col min="15704" max="15709" width="14.44140625" style="1" bestFit="1" customWidth="1"/>
    <col min="15710" max="15710" width="10.88671875" style="1" bestFit="1" customWidth="1"/>
    <col min="15711" max="15711" width="12.33203125" style="1" bestFit="1" customWidth="1"/>
    <col min="15712" max="15720" width="14.44140625" style="1" bestFit="1" customWidth="1"/>
    <col min="15721" max="15721" width="11.6640625" style="1" bestFit="1" customWidth="1"/>
    <col min="15722" max="15722" width="12.33203125" style="1" bestFit="1" customWidth="1"/>
    <col min="15723" max="15723" width="10.33203125" style="1" bestFit="1" customWidth="1"/>
    <col min="15724" max="15724" width="10.5546875" style="1" bestFit="1" customWidth="1"/>
    <col min="15725" max="15725" width="10.6640625" style="1" bestFit="1" customWidth="1"/>
    <col min="15726" max="15734" width="14.44140625" style="1" bestFit="1" customWidth="1"/>
    <col min="15735" max="15735" width="10.109375" style="1" bestFit="1" customWidth="1"/>
    <col min="15736" max="15736" width="13" style="1" bestFit="1" customWidth="1"/>
    <col min="15737" max="15739" width="10.109375" style="1" bestFit="1" customWidth="1"/>
    <col min="15740" max="15742" width="10.33203125" style="1" bestFit="1" customWidth="1"/>
    <col min="15743" max="15743" width="10.109375" style="1" bestFit="1" customWidth="1"/>
    <col min="15744" max="15744" width="10.33203125" style="1" bestFit="1" customWidth="1"/>
    <col min="15745" max="15745" width="15.109375" style="1" bestFit="1" customWidth="1"/>
    <col min="15746" max="15746" width="9.6640625" style="1" bestFit="1" customWidth="1"/>
    <col min="15747" max="15747" width="10.109375" style="1" bestFit="1" customWidth="1"/>
    <col min="15748" max="15748" width="12" style="1" bestFit="1" customWidth="1"/>
    <col min="15749" max="15749" width="14.33203125" style="1" bestFit="1" customWidth="1"/>
    <col min="15750" max="15750" width="10.33203125" style="1" bestFit="1" customWidth="1"/>
    <col min="15751" max="15867" width="4.44140625" style="1"/>
    <col min="15868" max="15868" width="4" style="1" customWidth="1"/>
    <col min="15869" max="15869" width="70.6640625" style="1" customWidth="1"/>
    <col min="15870" max="15870" width="7.6640625" style="1" bestFit="1" customWidth="1"/>
    <col min="15871" max="15871" width="8.5546875" style="1" bestFit="1" customWidth="1"/>
    <col min="15872" max="15872" width="15.33203125" style="1" customWidth="1"/>
    <col min="15873" max="15873" width="13.88671875" style="1" bestFit="1" customWidth="1"/>
    <col min="15874" max="15874" width="15.6640625" style="1" bestFit="1" customWidth="1"/>
    <col min="15875" max="15875" width="12.6640625" style="1" customWidth="1"/>
    <col min="15876" max="15943" width="8" style="1" customWidth="1"/>
    <col min="15944" max="15944" width="4" style="1" customWidth="1"/>
    <col min="15945" max="15945" width="70" style="1" customWidth="1"/>
    <col min="15946" max="15946" width="8.109375" style="1" customWidth="1"/>
    <col min="15947" max="15947" width="10.109375" style="1" bestFit="1" customWidth="1"/>
    <col min="15948" max="15951" width="0" style="1" hidden="1" customWidth="1"/>
    <col min="15952" max="15952" width="2.44140625" style="1" bestFit="1" customWidth="1"/>
    <col min="15953" max="15953" width="7.6640625" style="1" bestFit="1" customWidth="1"/>
    <col min="15954" max="15956" width="14.44140625" style="1" bestFit="1" customWidth="1"/>
    <col min="15957" max="15959" width="15.109375" style="1" bestFit="1" customWidth="1"/>
    <col min="15960" max="15965" width="14.44140625" style="1" bestFit="1" customWidth="1"/>
    <col min="15966" max="15966" width="10.88671875" style="1" bestFit="1" customWidth="1"/>
    <col min="15967" max="15967" width="12.33203125" style="1" bestFit="1" customWidth="1"/>
    <col min="15968" max="15976" width="14.44140625" style="1" bestFit="1" customWidth="1"/>
    <col min="15977" max="15977" width="11.6640625" style="1" bestFit="1" customWidth="1"/>
    <col min="15978" max="15978" width="12.33203125" style="1" bestFit="1" customWidth="1"/>
    <col min="15979" max="15979" width="10.33203125" style="1" bestFit="1" customWidth="1"/>
    <col min="15980" max="15980" width="10.5546875" style="1" bestFit="1" customWidth="1"/>
    <col min="15981" max="15981" width="10.6640625" style="1" bestFit="1" customWidth="1"/>
    <col min="15982" max="15990" width="14.44140625" style="1" bestFit="1" customWidth="1"/>
    <col min="15991" max="15991" width="10.109375" style="1" bestFit="1" customWidth="1"/>
    <col min="15992" max="15992" width="13" style="1" bestFit="1" customWidth="1"/>
    <col min="15993" max="15995" width="10.109375" style="1" bestFit="1" customWidth="1"/>
    <col min="15996" max="15998" width="10.33203125" style="1" bestFit="1" customWidth="1"/>
    <col min="15999" max="15999" width="10.109375" style="1" bestFit="1" customWidth="1"/>
    <col min="16000" max="16000" width="10.33203125" style="1" bestFit="1" customWidth="1"/>
    <col min="16001" max="16001" width="15.109375" style="1" bestFit="1" customWidth="1"/>
    <col min="16002" max="16002" width="9.6640625" style="1" bestFit="1" customWidth="1"/>
    <col min="16003" max="16003" width="10.109375" style="1" bestFit="1" customWidth="1"/>
    <col min="16004" max="16004" width="12" style="1" bestFit="1" customWidth="1"/>
    <col min="16005" max="16005" width="14.33203125" style="1" bestFit="1" customWidth="1"/>
    <col min="16006" max="16006" width="10.33203125" style="1" bestFit="1" customWidth="1"/>
    <col min="16007" max="16123" width="4.44140625" style="1"/>
    <col min="16124" max="16124" width="4" style="1" customWidth="1"/>
    <col min="16125" max="16125" width="70.6640625" style="1" customWidth="1"/>
    <col min="16126" max="16126" width="7.6640625" style="1" bestFit="1" customWidth="1"/>
    <col min="16127" max="16127" width="8.5546875" style="1" bestFit="1" customWidth="1"/>
    <col min="16128" max="16128" width="15.33203125" style="1" customWidth="1"/>
    <col min="16129" max="16129" width="13.88671875" style="1" bestFit="1" customWidth="1"/>
    <col min="16130" max="16130" width="15.6640625" style="1" bestFit="1" customWidth="1"/>
    <col min="16131" max="16131" width="12.6640625" style="1" customWidth="1"/>
    <col min="16132" max="16199" width="8" style="1" customWidth="1"/>
    <col min="16200" max="16200" width="4" style="1" customWidth="1"/>
    <col min="16201" max="16201" width="70" style="1" customWidth="1"/>
    <col min="16202" max="16202" width="8.109375" style="1" customWidth="1"/>
    <col min="16203" max="16203" width="10.109375" style="1" bestFit="1" customWidth="1"/>
    <col min="16204" max="16207" width="0" style="1" hidden="1" customWidth="1"/>
    <col min="16208" max="16208" width="2.44140625" style="1" bestFit="1" customWidth="1"/>
    <col min="16209" max="16209" width="7.6640625" style="1" bestFit="1" customWidth="1"/>
    <col min="16210" max="16212" width="14.44140625" style="1" bestFit="1" customWidth="1"/>
    <col min="16213" max="16215" width="15.109375" style="1" bestFit="1" customWidth="1"/>
    <col min="16216" max="16221" width="14.44140625" style="1" bestFit="1" customWidth="1"/>
    <col min="16222" max="16222" width="10.88671875" style="1" bestFit="1" customWidth="1"/>
    <col min="16223" max="16223" width="12.33203125" style="1" bestFit="1" customWidth="1"/>
    <col min="16224" max="16232" width="14.44140625" style="1" bestFit="1" customWidth="1"/>
    <col min="16233" max="16233" width="11.6640625" style="1" bestFit="1" customWidth="1"/>
    <col min="16234" max="16234" width="12.33203125" style="1" bestFit="1" customWidth="1"/>
    <col min="16235" max="16235" width="10.33203125" style="1" bestFit="1" customWidth="1"/>
    <col min="16236" max="16236" width="10.5546875" style="1" bestFit="1" customWidth="1"/>
    <col min="16237" max="16237" width="10.6640625" style="1" bestFit="1" customWidth="1"/>
    <col min="16238" max="16246" width="14.44140625" style="1" bestFit="1" customWidth="1"/>
    <col min="16247" max="16247" width="10.109375" style="1" bestFit="1" customWidth="1"/>
    <col min="16248" max="16248" width="13" style="1" bestFit="1" customWidth="1"/>
    <col min="16249" max="16251" width="10.109375" style="1" bestFit="1" customWidth="1"/>
    <col min="16252" max="16254" width="10.33203125" style="1" bestFit="1" customWidth="1"/>
    <col min="16255" max="16255" width="10.109375" style="1" bestFit="1" customWidth="1"/>
    <col min="16256" max="16256" width="10.33203125" style="1" bestFit="1" customWidth="1"/>
    <col min="16257" max="16257" width="15.109375" style="1" bestFit="1" customWidth="1"/>
    <col min="16258" max="16258" width="9.6640625" style="1" bestFit="1" customWidth="1"/>
    <col min="16259" max="16259" width="10.109375" style="1" bestFit="1" customWidth="1"/>
    <col min="16260" max="16260" width="12" style="1" bestFit="1" customWidth="1"/>
    <col min="16261" max="16261" width="14.33203125" style="1" bestFit="1" customWidth="1"/>
    <col min="16262" max="16262" width="10.33203125" style="1" bestFit="1" customWidth="1"/>
    <col min="16263" max="16384" width="4.44140625" style="1"/>
  </cols>
  <sheetData>
    <row r="1" spans="1:12" s="14" customFormat="1" ht="18.75" customHeight="1" x14ac:dyDescent="0.3">
      <c r="A1" s="13"/>
      <c r="B1" s="112"/>
      <c r="C1" s="112"/>
      <c r="D1" s="112"/>
      <c r="E1" s="85"/>
      <c r="F1" s="105" t="s">
        <v>621</v>
      </c>
      <c r="G1" s="105"/>
      <c r="H1" s="105"/>
      <c r="I1" s="105"/>
      <c r="J1" s="105"/>
      <c r="K1" s="105"/>
      <c r="L1" s="105"/>
    </row>
    <row r="2" spans="1:12" s="14" customFormat="1" ht="33.75" customHeight="1" x14ac:dyDescent="0.3">
      <c r="A2" s="114" t="s">
        <v>592</v>
      </c>
      <c r="B2" s="114"/>
      <c r="C2" s="114"/>
      <c r="D2" s="114"/>
      <c r="E2" s="83"/>
      <c r="F2" s="83"/>
    </row>
    <row r="3" spans="1:12" s="14" customFormat="1" ht="18" x14ac:dyDescent="0.3">
      <c r="A3" s="82"/>
      <c r="B3" s="82"/>
      <c r="C3" s="82"/>
    </row>
    <row r="4" spans="1:12" s="14" customFormat="1" ht="18" x14ac:dyDescent="0.3">
      <c r="A4" s="115" t="s">
        <v>593</v>
      </c>
      <c r="B4" s="115"/>
      <c r="C4" s="115"/>
      <c r="D4" s="115"/>
      <c r="E4" s="84"/>
      <c r="F4" s="84"/>
    </row>
    <row r="5" spans="1:12" s="14" customFormat="1" x14ac:dyDescent="0.3">
      <c r="A5" s="13"/>
      <c r="B5" s="113"/>
      <c r="C5" s="113"/>
      <c r="D5" s="113"/>
      <c r="E5" s="86"/>
      <c r="F5" s="86"/>
    </row>
    <row r="6" spans="1:12" s="16" customFormat="1" ht="46.8" x14ac:dyDescent="0.3">
      <c r="A6" s="93" t="s">
        <v>427</v>
      </c>
      <c r="B6" s="94" t="s">
        <v>548</v>
      </c>
      <c r="C6" s="93" t="s">
        <v>618</v>
      </c>
      <c r="D6" s="95" t="s">
        <v>619</v>
      </c>
      <c r="E6" s="95" t="s">
        <v>617</v>
      </c>
      <c r="F6" s="95" t="s">
        <v>616</v>
      </c>
      <c r="G6" s="106" t="s">
        <v>610</v>
      </c>
      <c r="H6" s="107"/>
      <c r="I6" s="108"/>
      <c r="J6" s="106" t="s">
        <v>614</v>
      </c>
      <c r="K6" s="107"/>
      <c r="L6" s="108"/>
    </row>
    <row r="7" spans="1:12" s="15" customFormat="1" ht="31.2" x14ac:dyDescent="0.3">
      <c r="A7" s="41"/>
      <c r="B7" s="96"/>
      <c r="C7" s="96"/>
      <c r="D7" s="101" t="s">
        <v>620</v>
      </c>
      <c r="E7" s="97"/>
      <c r="F7" s="101" t="s">
        <v>620</v>
      </c>
      <c r="G7" s="41" t="s">
        <v>611</v>
      </c>
      <c r="H7" s="41" t="s">
        <v>612</v>
      </c>
      <c r="I7" s="41" t="s">
        <v>613</v>
      </c>
      <c r="J7" s="41" t="s">
        <v>611</v>
      </c>
      <c r="K7" s="41" t="s">
        <v>612</v>
      </c>
      <c r="L7" s="41" t="s">
        <v>613</v>
      </c>
    </row>
    <row r="8" spans="1:12" s="15" customFormat="1" ht="20.100000000000001" customHeight="1" x14ac:dyDescent="0.3">
      <c r="A8" s="67"/>
      <c r="B8" s="66" t="s">
        <v>591</v>
      </c>
      <c r="C8" s="67"/>
      <c r="D8" s="68"/>
      <c r="E8" s="87"/>
      <c r="F8" s="87"/>
      <c r="G8" s="87"/>
      <c r="H8" s="87"/>
      <c r="I8" s="87"/>
      <c r="J8" s="87"/>
      <c r="K8" s="87"/>
      <c r="L8" s="87"/>
    </row>
    <row r="9" spans="1:12" s="15" customFormat="1" x14ac:dyDescent="0.3">
      <c r="A9" s="42">
        <v>1</v>
      </c>
      <c r="B9" s="24" t="s">
        <v>131</v>
      </c>
      <c r="C9" s="18" t="s">
        <v>132</v>
      </c>
      <c r="D9" s="43">
        <v>8</v>
      </c>
      <c r="E9" s="43"/>
      <c r="F9" s="43">
        <f>D9*E9</f>
        <v>0</v>
      </c>
      <c r="G9" s="43"/>
      <c r="H9" s="43"/>
      <c r="I9" s="43"/>
      <c r="J9" s="43">
        <f>+G9*$E9</f>
        <v>0</v>
      </c>
      <c r="K9" s="43">
        <f t="shared" ref="K9:K22" si="0">+H9*$E9</f>
        <v>0</v>
      </c>
      <c r="L9" s="43">
        <f t="shared" ref="L9:L22" si="1">+I9*$E9</f>
        <v>0</v>
      </c>
    </row>
    <row r="10" spans="1:12" s="15" customFormat="1" x14ac:dyDescent="0.3">
      <c r="A10" s="42">
        <v>2</v>
      </c>
      <c r="B10" s="24" t="s">
        <v>133</v>
      </c>
      <c r="C10" s="18" t="s">
        <v>132</v>
      </c>
      <c r="D10" s="43">
        <v>8</v>
      </c>
      <c r="E10" s="43"/>
      <c r="F10" s="43">
        <f t="shared" ref="F10:F73" si="2">D10*E10</f>
        <v>0</v>
      </c>
      <c r="G10" s="43"/>
      <c r="H10" s="43"/>
      <c r="I10" s="43"/>
      <c r="J10" s="43">
        <f t="shared" ref="J10:J22" si="3">+G10*$E10</f>
        <v>0</v>
      </c>
      <c r="K10" s="43">
        <f t="shared" si="0"/>
        <v>0</v>
      </c>
      <c r="L10" s="43">
        <f t="shared" si="1"/>
        <v>0</v>
      </c>
    </row>
    <row r="11" spans="1:12" s="15" customFormat="1" ht="31.2" x14ac:dyDescent="0.3">
      <c r="A11" s="42">
        <v>3</v>
      </c>
      <c r="B11" s="24" t="s">
        <v>134</v>
      </c>
      <c r="C11" s="18" t="s">
        <v>11</v>
      </c>
      <c r="D11" s="43">
        <v>1</v>
      </c>
      <c r="E11" s="43"/>
      <c r="F11" s="43">
        <f t="shared" si="2"/>
        <v>0</v>
      </c>
      <c r="G11" s="43"/>
      <c r="H11" s="43"/>
      <c r="I11" s="43"/>
      <c r="J11" s="43">
        <f t="shared" si="3"/>
        <v>0</v>
      </c>
      <c r="K11" s="43">
        <f t="shared" si="0"/>
        <v>0</v>
      </c>
      <c r="L11" s="43">
        <f t="shared" si="1"/>
        <v>0</v>
      </c>
    </row>
    <row r="12" spans="1:12" s="15" customFormat="1" x14ac:dyDescent="0.3">
      <c r="A12" s="42">
        <v>4</v>
      </c>
      <c r="B12" s="24" t="s">
        <v>135</v>
      </c>
      <c r="C12" s="18" t="s">
        <v>11</v>
      </c>
      <c r="D12" s="43">
        <v>1</v>
      </c>
      <c r="E12" s="43"/>
      <c r="F12" s="43">
        <f t="shared" si="2"/>
        <v>0</v>
      </c>
      <c r="G12" s="43"/>
      <c r="H12" s="43"/>
      <c r="I12" s="43"/>
      <c r="J12" s="43">
        <f t="shared" si="3"/>
        <v>0</v>
      </c>
      <c r="K12" s="43">
        <f t="shared" si="0"/>
        <v>0</v>
      </c>
      <c r="L12" s="43">
        <f t="shared" si="1"/>
        <v>0</v>
      </c>
    </row>
    <row r="13" spans="1:12" s="15" customFormat="1" ht="31.2" x14ac:dyDescent="0.3">
      <c r="A13" s="42">
        <v>5</v>
      </c>
      <c r="B13" s="24" t="s">
        <v>136</v>
      </c>
      <c r="C13" s="18" t="s">
        <v>11</v>
      </c>
      <c r="D13" s="43">
        <v>1</v>
      </c>
      <c r="E13" s="43"/>
      <c r="F13" s="43">
        <f t="shared" si="2"/>
        <v>0</v>
      </c>
      <c r="G13" s="43"/>
      <c r="H13" s="43"/>
      <c r="I13" s="43"/>
      <c r="J13" s="43">
        <f t="shared" si="3"/>
        <v>0</v>
      </c>
      <c r="K13" s="43">
        <f t="shared" si="0"/>
        <v>0</v>
      </c>
      <c r="L13" s="43">
        <f t="shared" si="1"/>
        <v>0</v>
      </c>
    </row>
    <row r="14" spans="1:12" s="15" customFormat="1" ht="31.2" x14ac:dyDescent="0.3">
      <c r="A14" s="42">
        <v>6</v>
      </c>
      <c r="B14" s="24" t="s">
        <v>137</v>
      </c>
      <c r="C14" s="18" t="s">
        <v>11</v>
      </c>
      <c r="D14" s="43">
        <v>6</v>
      </c>
      <c r="E14" s="43"/>
      <c r="F14" s="43">
        <f t="shared" si="2"/>
        <v>0</v>
      </c>
      <c r="G14" s="43"/>
      <c r="H14" s="43"/>
      <c r="I14" s="43"/>
      <c r="J14" s="43">
        <f t="shared" si="3"/>
        <v>0</v>
      </c>
      <c r="K14" s="43">
        <f t="shared" si="0"/>
        <v>0</v>
      </c>
      <c r="L14" s="43">
        <f t="shared" si="1"/>
        <v>0</v>
      </c>
    </row>
    <row r="15" spans="1:12" s="15" customFormat="1" x14ac:dyDescent="0.3">
      <c r="A15" s="42">
        <v>7</v>
      </c>
      <c r="B15" s="24" t="s">
        <v>138</v>
      </c>
      <c r="C15" s="18" t="s">
        <v>11</v>
      </c>
      <c r="D15" s="43">
        <v>1</v>
      </c>
      <c r="E15" s="43"/>
      <c r="F15" s="43">
        <f t="shared" si="2"/>
        <v>0</v>
      </c>
      <c r="G15" s="43"/>
      <c r="H15" s="43"/>
      <c r="I15" s="43"/>
      <c r="J15" s="43">
        <f t="shared" si="3"/>
        <v>0</v>
      </c>
      <c r="K15" s="43">
        <f t="shared" si="0"/>
        <v>0</v>
      </c>
      <c r="L15" s="43">
        <f t="shared" si="1"/>
        <v>0</v>
      </c>
    </row>
    <row r="16" spans="1:12" s="15" customFormat="1" x14ac:dyDescent="0.3">
      <c r="A16" s="42">
        <v>8</v>
      </c>
      <c r="B16" s="24" t="s">
        <v>139</v>
      </c>
      <c r="C16" s="18" t="s">
        <v>11</v>
      </c>
      <c r="D16" s="43">
        <v>2</v>
      </c>
      <c r="E16" s="43"/>
      <c r="F16" s="43">
        <f t="shared" si="2"/>
        <v>0</v>
      </c>
      <c r="G16" s="43"/>
      <c r="H16" s="43"/>
      <c r="I16" s="43"/>
      <c r="J16" s="43">
        <f t="shared" si="3"/>
        <v>0</v>
      </c>
      <c r="K16" s="43">
        <f t="shared" si="0"/>
        <v>0</v>
      </c>
      <c r="L16" s="43">
        <f t="shared" si="1"/>
        <v>0</v>
      </c>
    </row>
    <row r="17" spans="1:12" s="15" customFormat="1" x14ac:dyDescent="0.3">
      <c r="A17" s="42">
        <v>9</v>
      </c>
      <c r="B17" s="24" t="s">
        <v>140</v>
      </c>
      <c r="C17" s="18" t="s">
        <v>8</v>
      </c>
      <c r="D17" s="43">
        <v>200</v>
      </c>
      <c r="E17" s="43"/>
      <c r="F17" s="43">
        <f t="shared" si="2"/>
        <v>0</v>
      </c>
      <c r="G17" s="43"/>
      <c r="H17" s="43"/>
      <c r="I17" s="43"/>
      <c r="J17" s="43">
        <f t="shared" si="3"/>
        <v>0</v>
      </c>
      <c r="K17" s="43">
        <f t="shared" si="0"/>
        <v>0</v>
      </c>
      <c r="L17" s="43">
        <f t="shared" si="1"/>
        <v>0</v>
      </c>
    </row>
    <row r="18" spans="1:12" s="15" customFormat="1" x14ac:dyDescent="0.3">
      <c r="A18" s="42">
        <v>10</v>
      </c>
      <c r="B18" s="24" t="s">
        <v>141</v>
      </c>
      <c r="C18" s="18" t="s">
        <v>132</v>
      </c>
      <c r="D18" s="43">
        <v>4</v>
      </c>
      <c r="E18" s="43"/>
      <c r="F18" s="43">
        <f t="shared" si="2"/>
        <v>0</v>
      </c>
      <c r="G18" s="43"/>
      <c r="H18" s="43"/>
      <c r="I18" s="43"/>
      <c r="J18" s="43">
        <f t="shared" si="3"/>
        <v>0</v>
      </c>
      <c r="K18" s="43">
        <f t="shared" si="0"/>
        <v>0</v>
      </c>
      <c r="L18" s="43">
        <f t="shared" si="1"/>
        <v>0</v>
      </c>
    </row>
    <row r="19" spans="1:12" s="15" customFormat="1" x14ac:dyDescent="0.3">
      <c r="A19" s="42">
        <v>11</v>
      </c>
      <c r="B19" s="24" t="s">
        <v>142</v>
      </c>
      <c r="C19" s="18" t="s">
        <v>11</v>
      </c>
      <c r="D19" s="43">
        <v>1</v>
      </c>
      <c r="E19" s="43"/>
      <c r="F19" s="43">
        <f t="shared" si="2"/>
        <v>0</v>
      </c>
      <c r="G19" s="43"/>
      <c r="H19" s="43"/>
      <c r="I19" s="43"/>
      <c r="J19" s="43">
        <f t="shared" si="3"/>
        <v>0</v>
      </c>
      <c r="K19" s="43">
        <f t="shared" si="0"/>
        <v>0</v>
      </c>
      <c r="L19" s="43">
        <f t="shared" si="1"/>
        <v>0</v>
      </c>
    </row>
    <row r="20" spans="1:12" s="15" customFormat="1" x14ac:dyDescent="0.3">
      <c r="A20" s="42">
        <v>12</v>
      </c>
      <c r="B20" s="24" t="s">
        <v>143</v>
      </c>
      <c r="C20" s="18" t="s">
        <v>11</v>
      </c>
      <c r="D20" s="43">
        <v>1</v>
      </c>
      <c r="E20" s="43"/>
      <c r="F20" s="43">
        <f t="shared" si="2"/>
        <v>0</v>
      </c>
      <c r="G20" s="43"/>
      <c r="H20" s="43"/>
      <c r="I20" s="43"/>
      <c r="J20" s="43">
        <f t="shared" si="3"/>
        <v>0</v>
      </c>
      <c r="K20" s="43">
        <f t="shared" si="0"/>
        <v>0</v>
      </c>
      <c r="L20" s="43">
        <f t="shared" si="1"/>
        <v>0</v>
      </c>
    </row>
    <row r="21" spans="1:12" s="15" customFormat="1" x14ac:dyDescent="0.3">
      <c r="A21" s="42">
        <v>13</v>
      </c>
      <c r="B21" s="24" t="s">
        <v>144</v>
      </c>
      <c r="C21" s="18" t="s">
        <v>145</v>
      </c>
      <c r="D21" s="43">
        <v>4</v>
      </c>
      <c r="E21" s="43"/>
      <c r="F21" s="43">
        <f t="shared" si="2"/>
        <v>0</v>
      </c>
      <c r="G21" s="43"/>
      <c r="H21" s="43"/>
      <c r="I21" s="43"/>
      <c r="J21" s="43">
        <f t="shared" si="3"/>
        <v>0</v>
      </c>
      <c r="K21" s="43">
        <f t="shared" si="0"/>
        <v>0</v>
      </c>
      <c r="L21" s="43">
        <f t="shared" si="1"/>
        <v>0</v>
      </c>
    </row>
    <row r="22" spans="1:12" s="15" customFormat="1" x14ac:dyDescent="0.3">
      <c r="A22" s="42">
        <v>14</v>
      </c>
      <c r="B22" s="20" t="s">
        <v>146</v>
      </c>
      <c r="C22" s="18" t="s">
        <v>132</v>
      </c>
      <c r="D22" s="43">
        <v>1</v>
      </c>
      <c r="E22" s="43"/>
      <c r="F22" s="43">
        <f t="shared" si="2"/>
        <v>0</v>
      </c>
      <c r="G22" s="43"/>
      <c r="H22" s="43"/>
      <c r="I22" s="43"/>
      <c r="J22" s="43">
        <f t="shared" si="3"/>
        <v>0</v>
      </c>
      <c r="K22" s="43">
        <f t="shared" si="0"/>
        <v>0</v>
      </c>
      <c r="L22" s="43">
        <f t="shared" si="1"/>
        <v>0</v>
      </c>
    </row>
    <row r="23" spans="1:12" s="15" customFormat="1" ht="20.100000000000001" customHeight="1" x14ac:dyDescent="0.3">
      <c r="A23" s="65"/>
      <c r="B23" s="66" t="s">
        <v>587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 ht="20.100000000000001" customHeight="1" x14ac:dyDescent="0.3">
      <c r="A24" s="69" t="s">
        <v>552</v>
      </c>
      <c r="B24" s="70" t="s">
        <v>163</v>
      </c>
      <c r="C24" s="70"/>
      <c r="D24" s="71"/>
      <c r="E24" s="71"/>
      <c r="F24" s="71"/>
      <c r="G24" s="71"/>
      <c r="H24" s="71"/>
      <c r="I24" s="71"/>
      <c r="J24" s="71"/>
      <c r="K24" s="71"/>
      <c r="L24" s="71"/>
    </row>
    <row r="25" spans="1:12" x14ac:dyDescent="0.3">
      <c r="A25" s="44">
        <v>15</v>
      </c>
      <c r="B25" s="27" t="s">
        <v>5</v>
      </c>
      <c r="C25" s="45" t="s">
        <v>6</v>
      </c>
      <c r="D25" s="46">
        <v>1580</v>
      </c>
      <c r="E25" s="46"/>
      <c r="F25" s="43">
        <f t="shared" si="2"/>
        <v>0</v>
      </c>
      <c r="G25" s="46"/>
      <c r="H25" s="46"/>
      <c r="I25" s="46"/>
      <c r="J25" s="43">
        <f t="shared" ref="J25:J88" si="4">+G25*$E25</f>
        <v>0</v>
      </c>
      <c r="K25" s="43">
        <f t="shared" ref="K25:K88" si="5">+H25*$E25</f>
        <v>0</v>
      </c>
      <c r="L25" s="43">
        <f t="shared" ref="L25:L88" si="6">+I25*$E25</f>
        <v>0</v>
      </c>
    </row>
    <row r="26" spans="1:12" x14ac:dyDescent="0.3">
      <c r="A26" s="44">
        <v>16</v>
      </c>
      <c r="B26" s="27" t="s">
        <v>7</v>
      </c>
      <c r="C26" s="45" t="s">
        <v>8</v>
      </c>
      <c r="D26" s="46">
        <v>112</v>
      </c>
      <c r="E26" s="46"/>
      <c r="F26" s="43">
        <f t="shared" si="2"/>
        <v>0</v>
      </c>
      <c r="G26" s="46"/>
      <c r="H26" s="46"/>
      <c r="I26" s="46"/>
      <c r="J26" s="43">
        <f t="shared" si="4"/>
        <v>0</v>
      </c>
      <c r="K26" s="43">
        <f t="shared" si="5"/>
        <v>0</v>
      </c>
      <c r="L26" s="43">
        <f t="shared" si="6"/>
        <v>0</v>
      </c>
    </row>
    <row r="27" spans="1:12" x14ac:dyDescent="0.3">
      <c r="A27" s="44">
        <v>17</v>
      </c>
      <c r="B27" s="27" t="s">
        <v>9</v>
      </c>
      <c r="C27" s="45" t="s">
        <v>8</v>
      </c>
      <c r="D27" s="46">
        <v>112</v>
      </c>
      <c r="E27" s="46"/>
      <c r="F27" s="43">
        <f t="shared" si="2"/>
        <v>0</v>
      </c>
      <c r="G27" s="46"/>
      <c r="H27" s="46"/>
      <c r="I27" s="46"/>
      <c r="J27" s="43">
        <f t="shared" si="4"/>
        <v>0</v>
      </c>
      <c r="K27" s="43">
        <f t="shared" si="5"/>
        <v>0</v>
      </c>
      <c r="L27" s="43">
        <f t="shared" si="6"/>
        <v>0</v>
      </c>
    </row>
    <row r="28" spans="1:12" x14ac:dyDescent="0.3">
      <c r="A28" s="44">
        <v>18</v>
      </c>
      <c r="B28" s="27" t="s">
        <v>10</v>
      </c>
      <c r="C28" s="45" t="s">
        <v>11</v>
      </c>
      <c r="D28" s="46">
        <v>1</v>
      </c>
      <c r="E28" s="46"/>
      <c r="F28" s="43">
        <f t="shared" si="2"/>
        <v>0</v>
      </c>
      <c r="G28" s="46"/>
      <c r="H28" s="46"/>
      <c r="I28" s="46"/>
      <c r="J28" s="43">
        <f t="shared" si="4"/>
        <v>0</v>
      </c>
      <c r="K28" s="43">
        <f t="shared" si="5"/>
        <v>0</v>
      </c>
      <c r="L28" s="43">
        <f t="shared" si="6"/>
        <v>0</v>
      </c>
    </row>
    <row r="29" spans="1:12" x14ac:dyDescent="0.3">
      <c r="A29" s="44">
        <v>19</v>
      </c>
      <c r="B29" s="27" t="s">
        <v>12</v>
      </c>
      <c r="C29" s="45" t="s">
        <v>11</v>
      </c>
      <c r="D29" s="46">
        <v>3</v>
      </c>
      <c r="E29" s="46"/>
      <c r="F29" s="43">
        <f t="shared" si="2"/>
        <v>0</v>
      </c>
      <c r="G29" s="46"/>
      <c r="H29" s="46"/>
      <c r="I29" s="46"/>
      <c r="J29" s="43">
        <f t="shared" si="4"/>
        <v>0</v>
      </c>
      <c r="K29" s="43">
        <f t="shared" si="5"/>
        <v>0</v>
      </c>
      <c r="L29" s="43">
        <f t="shared" si="6"/>
        <v>0</v>
      </c>
    </row>
    <row r="30" spans="1:12" x14ac:dyDescent="0.3">
      <c r="A30" s="44">
        <v>20</v>
      </c>
      <c r="B30" s="27" t="s">
        <v>13</v>
      </c>
      <c r="C30" s="45" t="s">
        <v>11</v>
      </c>
      <c r="D30" s="46">
        <v>2</v>
      </c>
      <c r="E30" s="46"/>
      <c r="F30" s="43">
        <f t="shared" si="2"/>
        <v>0</v>
      </c>
      <c r="G30" s="46"/>
      <c r="H30" s="46"/>
      <c r="I30" s="46"/>
      <c r="J30" s="43">
        <f t="shared" si="4"/>
        <v>0</v>
      </c>
      <c r="K30" s="43">
        <f t="shared" si="5"/>
        <v>0</v>
      </c>
      <c r="L30" s="43">
        <f t="shared" si="6"/>
        <v>0</v>
      </c>
    </row>
    <row r="31" spans="1:12" x14ac:dyDescent="0.3">
      <c r="A31" s="44">
        <v>21</v>
      </c>
      <c r="B31" s="27" t="s">
        <v>14</v>
      </c>
      <c r="C31" s="45" t="s">
        <v>6</v>
      </c>
      <c r="D31" s="46">
        <v>446</v>
      </c>
      <c r="E31" s="46"/>
      <c r="F31" s="43">
        <f t="shared" si="2"/>
        <v>0</v>
      </c>
      <c r="G31" s="46"/>
      <c r="H31" s="46"/>
      <c r="I31" s="46"/>
      <c r="J31" s="43">
        <f t="shared" si="4"/>
        <v>0</v>
      </c>
      <c r="K31" s="43">
        <f t="shared" si="5"/>
        <v>0</v>
      </c>
      <c r="L31" s="43">
        <f t="shared" si="6"/>
        <v>0</v>
      </c>
    </row>
    <row r="32" spans="1:12" x14ac:dyDescent="0.3">
      <c r="A32" s="44">
        <v>22</v>
      </c>
      <c r="B32" s="27" t="s">
        <v>15</v>
      </c>
      <c r="C32" s="45" t="s">
        <v>6</v>
      </c>
      <c r="D32" s="46">
        <v>57</v>
      </c>
      <c r="E32" s="46"/>
      <c r="F32" s="43">
        <f t="shared" si="2"/>
        <v>0</v>
      </c>
      <c r="G32" s="46"/>
      <c r="H32" s="46"/>
      <c r="I32" s="46"/>
      <c r="J32" s="43">
        <f t="shared" si="4"/>
        <v>0</v>
      </c>
      <c r="K32" s="43">
        <f t="shared" si="5"/>
        <v>0</v>
      </c>
      <c r="L32" s="43">
        <f t="shared" si="6"/>
        <v>0</v>
      </c>
    </row>
    <row r="33" spans="1:12" x14ac:dyDescent="0.3">
      <c r="A33" s="44">
        <v>23</v>
      </c>
      <c r="B33" s="27" t="s">
        <v>16</v>
      </c>
      <c r="C33" s="45" t="s">
        <v>6</v>
      </c>
      <c r="D33" s="46">
        <v>455.32</v>
      </c>
      <c r="E33" s="46"/>
      <c r="F33" s="43">
        <f t="shared" si="2"/>
        <v>0</v>
      </c>
      <c r="G33" s="46"/>
      <c r="H33" s="46"/>
      <c r="I33" s="46"/>
      <c r="J33" s="43">
        <f t="shared" si="4"/>
        <v>0</v>
      </c>
      <c r="K33" s="43">
        <f t="shared" si="5"/>
        <v>0</v>
      </c>
      <c r="L33" s="43">
        <f t="shared" si="6"/>
        <v>0</v>
      </c>
    </row>
    <row r="34" spans="1:12" x14ac:dyDescent="0.3">
      <c r="A34" s="44">
        <v>24</v>
      </c>
      <c r="B34" s="27" t="s">
        <v>17</v>
      </c>
      <c r="C34" s="45" t="s">
        <v>8</v>
      </c>
      <c r="D34" s="46">
        <v>109.95</v>
      </c>
      <c r="E34" s="46"/>
      <c r="F34" s="43">
        <f t="shared" si="2"/>
        <v>0</v>
      </c>
      <c r="G34" s="46"/>
      <c r="H34" s="46"/>
      <c r="I34" s="46"/>
      <c r="J34" s="43">
        <f t="shared" si="4"/>
        <v>0</v>
      </c>
      <c r="K34" s="43">
        <f t="shared" si="5"/>
        <v>0</v>
      </c>
      <c r="L34" s="43">
        <f t="shared" si="6"/>
        <v>0</v>
      </c>
    </row>
    <row r="35" spans="1:12" x14ac:dyDescent="0.3">
      <c r="A35" s="44">
        <v>25</v>
      </c>
      <c r="B35" s="27" t="s">
        <v>18</v>
      </c>
      <c r="C35" s="45" t="s">
        <v>8</v>
      </c>
      <c r="D35" s="46">
        <v>109.95</v>
      </c>
      <c r="E35" s="46"/>
      <c r="F35" s="43">
        <f t="shared" si="2"/>
        <v>0</v>
      </c>
      <c r="G35" s="46"/>
      <c r="H35" s="46"/>
      <c r="I35" s="46"/>
      <c r="J35" s="43">
        <f t="shared" si="4"/>
        <v>0</v>
      </c>
      <c r="K35" s="43">
        <f t="shared" si="5"/>
        <v>0</v>
      </c>
      <c r="L35" s="43">
        <f t="shared" si="6"/>
        <v>0</v>
      </c>
    </row>
    <row r="36" spans="1:12" x14ac:dyDescent="0.3">
      <c r="A36" s="44">
        <v>26</v>
      </c>
      <c r="B36" s="27" t="s">
        <v>19</v>
      </c>
      <c r="C36" s="45" t="s">
        <v>6</v>
      </c>
      <c r="D36" s="46">
        <v>233.1</v>
      </c>
      <c r="E36" s="46"/>
      <c r="F36" s="43">
        <f t="shared" si="2"/>
        <v>0</v>
      </c>
      <c r="G36" s="46"/>
      <c r="H36" s="46"/>
      <c r="I36" s="46"/>
      <c r="J36" s="43">
        <f t="shared" si="4"/>
        <v>0</v>
      </c>
      <c r="K36" s="43">
        <f t="shared" si="5"/>
        <v>0</v>
      </c>
      <c r="L36" s="43">
        <f t="shared" si="6"/>
        <v>0</v>
      </c>
    </row>
    <row r="37" spans="1:12" x14ac:dyDescent="0.3">
      <c r="A37" s="44">
        <v>27</v>
      </c>
      <c r="B37" s="27" t="s">
        <v>20</v>
      </c>
      <c r="C37" s="5" t="s">
        <v>6</v>
      </c>
      <c r="D37" s="5">
        <v>18.079999999999998</v>
      </c>
      <c r="E37" s="5"/>
      <c r="F37" s="43">
        <f t="shared" si="2"/>
        <v>0</v>
      </c>
      <c r="G37" s="5"/>
      <c r="H37" s="5"/>
      <c r="I37" s="5"/>
      <c r="J37" s="43">
        <f t="shared" si="4"/>
        <v>0</v>
      </c>
      <c r="K37" s="43">
        <f t="shared" si="5"/>
        <v>0</v>
      </c>
      <c r="L37" s="43">
        <f t="shared" si="6"/>
        <v>0</v>
      </c>
    </row>
    <row r="38" spans="1:12" x14ac:dyDescent="0.3">
      <c r="A38" s="44">
        <v>28</v>
      </c>
      <c r="B38" s="27" t="s">
        <v>21</v>
      </c>
      <c r="C38" s="45" t="s">
        <v>6</v>
      </c>
      <c r="D38" s="46">
        <v>121</v>
      </c>
      <c r="E38" s="46"/>
      <c r="F38" s="43">
        <f t="shared" si="2"/>
        <v>0</v>
      </c>
      <c r="G38" s="46"/>
      <c r="H38" s="46"/>
      <c r="I38" s="46"/>
      <c r="J38" s="43">
        <f t="shared" si="4"/>
        <v>0</v>
      </c>
      <c r="K38" s="43">
        <f t="shared" si="5"/>
        <v>0</v>
      </c>
      <c r="L38" s="43">
        <f t="shared" si="6"/>
        <v>0</v>
      </c>
    </row>
    <row r="39" spans="1:12" x14ac:dyDescent="0.3">
      <c r="A39" s="44">
        <v>29</v>
      </c>
      <c r="B39" s="27" t="s">
        <v>22</v>
      </c>
      <c r="C39" s="45" t="s">
        <v>6</v>
      </c>
      <c r="D39" s="46">
        <v>84.7</v>
      </c>
      <c r="E39" s="46"/>
      <c r="F39" s="43">
        <f t="shared" si="2"/>
        <v>0</v>
      </c>
      <c r="G39" s="46"/>
      <c r="H39" s="46"/>
      <c r="I39" s="46"/>
      <c r="J39" s="43">
        <f t="shared" si="4"/>
        <v>0</v>
      </c>
      <c r="K39" s="43">
        <f t="shared" si="5"/>
        <v>0</v>
      </c>
      <c r="L39" s="43">
        <f t="shared" si="6"/>
        <v>0</v>
      </c>
    </row>
    <row r="40" spans="1:12" x14ac:dyDescent="0.3">
      <c r="A40" s="44">
        <v>30</v>
      </c>
      <c r="B40" s="27" t="s">
        <v>23</v>
      </c>
      <c r="C40" s="45" t="s">
        <v>6</v>
      </c>
      <c r="D40" s="46">
        <v>60</v>
      </c>
      <c r="E40" s="46"/>
      <c r="F40" s="43">
        <f t="shared" si="2"/>
        <v>0</v>
      </c>
      <c r="G40" s="46"/>
      <c r="H40" s="46"/>
      <c r="I40" s="46"/>
      <c r="J40" s="43">
        <f t="shared" si="4"/>
        <v>0</v>
      </c>
      <c r="K40" s="43">
        <f t="shared" si="5"/>
        <v>0</v>
      </c>
      <c r="L40" s="43">
        <f t="shared" si="6"/>
        <v>0</v>
      </c>
    </row>
    <row r="41" spans="1:12" x14ac:dyDescent="0.3">
      <c r="A41" s="44">
        <v>31</v>
      </c>
      <c r="B41" s="27" t="s">
        <v>24</v>
      </c>
      <c r="C41" s="45" t="s">
        <v>11</v>
      </c>
      <c r="D41" s="46">
        <v>3</v>
      </c>
      <c r="E41" s="46"/>
      <c r="F41" s="43">
        <f t="shared" si="2"/>
        <v>0</v>
      </c>
      <c r="G41" s="46"/>
      <c r="H41" s="46"/>
      <c r="I41" s="46"/>
      <c r="J41" s="43">
        <f t="shared" si="4"/>
        <v>0</v>
      </c>
      <c r="K41" s="43">
        <f t="shared" si="5"/>
        <v>0</v>
      </c>
      <c r="L41" s="43">
        <f t="shared" si="6"/>
        <v>0</v>
      </c>
    </row>
    <row r="42" spans="1:12" x14ac:dyDescent="0.3">
      <c r="A42" s="44">
        <v>32</v>
      </c>
      <c r="B42" s="27" t="s">
        <v>25</v>
      </c>
      <c r="C42" s="45" t="s">
        <v>11</v>
      </c>
      <c r="D42" s="46">
        <v>2</v>
      </c>
      <c r="E42" s="46"/>
      <c r="F42" s="43">
        <f t="shared" si="2"/>
        <v>0</v>
      </c>
      <c r="G42" s="46"/>
      <c r="H42" s="46"/>
      <c r="I42" s="46"/>
      <c r="J42" s="43">
        <f t="shared" si="4"/>
        <v>0</v>
      </c>
      <c r="K42" s="43">
        <f t="shared" si="5"/>
        <v>0</v>
      </c>
      <c r="L42" s="43">
        <f t="shared" si="6"/>
        <v>0</v>
      </c>
    </row>
    <row r="43" spans="1:12" x14ac:dyDescent="0.3">
      <c r="A43" s="44">
        <v>33</v>
      </c>
      <c r="B43" s="27" t="s">
        <v>26</v>
      </c>
      <c r="C43" s="45" t="s">
        <v>8</v>
      </c>
      <c r="D43" s="46">
        <v>50</v>
      </c>
      <c r="E43" s="46"/>
      <c r="F43" s="43">
        <f t="shared" si="2"/>
        <v>0</v>
      </c>
      <c r="G43" s="46"/>
      <c r="H43" s="46"/>
      <c r="I43" s="46"/>
      <c r="J43" s="43">
        <f t="shared" si="4"/>
        <v>0</v>
      </c>
      <c r="K43" s="43">
        <f t="shared" si="5"/>
        <v>0</v>
      </c>
      <c r="L43" s="43">
        <f t="shared" si="6"/>
        <v>0</v>
      </c>
    </row>
    <row r="44" spans="1:12" x14ac:dyDescent="0.3">
      <c r="A44" s="44">
        <v>34</v>
      </c>
      <c r="B44" s="27" t="s">
        <v>27</v>
      </c>
      <c r="C44" s="45" t="s">
        <v>8</v>
      </c>
      <c r="D44" s="46">
        <v>50</v>
      </c>
      <c r="E44" s="46"/>
      <c r="F44" s="43">
        <f t="shared" si="2"/>
        <v>0</v>
      </c>
      <c r="G44" s="46"/>
      <c r="H44" s="46"/>
      <c r="I44" s="46"/>
      <c r="J44" s="43">
        <f t="shared" si="4"/>
        <v>0</v>
      </c>
      <c r="K44" s="43">
        <f t="shared" si="5"/>
        <v>0</v>
      </c>
      <c r="L44" s="43">
        <f t="shared" si="6"/>
        <v>0</v>
      </c>
    </row>
    <row r="45" spans="1:12" x14ac:dyDescent="0.3">
      <c r="A45" s="44">
        <v>35</v>
      </c>
      <c r="B45" s="27" t="s">
        <v>28</v>
      </c>
      <c r="C45" s="45" t="s">
        <v>6</v>
      </c>
      <c r="D45" s="46">
        <v>336</v>
      </c>
      <c r="E45" s="46"/>
      <c r="F45" s="43">
        <f t="shared" si="2"/>
        <v>0</v>
      </c>
      <c r="G45" s="46"/>
      <c r="H45" s="46"/>
      <c r="I45" s="46"/>
      <c r="J45" s="43">
        <f t="shared" si="4"/>
        <v>0</v>
      </c>
      <c r="K45" s="43">
        <f t="shared" si="5"/>
        <v>0</v>
      </c>
      <c r="L45" s="43">
        <f t="shared" si="6"/>
        <v>0</v>
      </c>
    </row>
    <row r="46" spans="1:12" x14ac:dyDescent="0.3">
      <c r="A46" s="44">
        <v>36</v>
      </c>
      <c r="B46" s="27" t="s">
        <v>29</v>
      </c>
      <c r="C46" s="45" t="s">
        <v>6</v>
      </c>
      <c r="D46" s="46">
        <v>1365</v>
      </c>
      <c r="E46" s="46"/>
      <c r="F46" s="43">
        <f t="shared" si="2"/>
        <v>0</v>
      </c>
      <c r="G46" s="46"/>
      <c r="H46" s="46"/>
      <c r="I46" s="46"/>
      <c r="J46" s="43">
        <f t="shared" si="4"/>
        <v>0</v>
      </c>
      <c r="K46" s="43">
        <f t="shared" si="5"/>
        <v>0</v>
      </c>
      <c r="L46" s="43">
        <f t="shared" si="6"/>
        <v>0</v>
      </c>
    </row>
    <row r="47" spans="1:12" x14ac:dyDescent="0.3">
      <c r="A47" s="44">
        <v>37</v>
      </c>
      <c r="B47" s="27" t="s">
        <v>30</v>
      </c>
      <c r="C47" s="45" t="s">
        <v>6</v>
      </c>
      <c r="D47" s="46">
        <v>470</v>
      </c>
      <c r="E47" s="46"/>
      <c r="F47" s="43">
        <f t="shared" si="2"/>
        <v>0</v>
      </c>
      <c r="G47" s="46"/>
      <c r="H47" s="46"/>
      <c r="I47" s="46"/>
      <c r="J47" s="43">
        <f t="shared" si="4"/>
        <v>0</v>
      </c>
      <c r="K47" s="43">
        <f t="shared" si="5"/>
        <v>0</v>
      </c>
      <c r="L47" s="43">
        <f t="shared" si="6"/>
        <v>0</v>
      </c>
    </row>
    <row r="48" spans="1:12" x14ac:dyDescent="0.3">
      <c r="A48" s="44">
        <v>38</v>
      </c>
      <c r="B48" s="27" t="s">
        <v>31</v>
      </c>
      <c r="C48" s="45" t="s">
        <v>11</v>
      </c>
      <c r="D48" s="46">
        <v>11</v>
      </c>
      <c r="E48" s="46"/>
      <c r="F48" s="43">
        <f t="shared" si="2"/>
        <v>0</v>
      </c>
      <c r="G48" s="46"/>
      <c r="H48" s="46"/>
      <c r="I48" s="46"/>
      <c r="J48" s="43">
        <f t="shared" si="4"/>
        <v>0</v>
      </c>
      <c r="K48" s="43">
        <f t="shared" si="5"/>
        <v>0</v>
      </c>
      <c r="L48" s="43">
        <f t="shared" si="6"/>
        <v>0</v>
      </c>
    </row>
    <row r="49" spans="1:12" x14ac:dyDescent="0.3">
      <c r="A49" s="44">
        <v>39</v>
      </c>
      <c r="B49" s="27" t="s">
        <v>32</v>
      </c>
      <c r="C49" s="45" t="s">
        <v>11</v>
      </c>
      <c r="D49" s="46">
        <v>4</v>
      </c>
      <c r="E49" s="46"/>
      <c r="F49" s="43">
        <f t="shared" si="2"/>
        <v>0</v>
      </c>
      <c r="G49" s="46"/>
      <c r="H49" s="46"/>
      <c r="I49" s="46"/>
      <c r="J49" s="43">
        <f t="shared" si="4"/>
        <v>0</v>
      </c>
      <c r="K49" s="43">
        <f t="shared" si="5"/>
        <v>0</v>
      </c>
      <c r="L49" s="43">
        <f t="shared" si="6"/>
        <v>0</v>
      </c>
    </row>
    <row r="50" spans="1:12" x14ac:dyDescent="0.3">
      <c r="A50" s="44">
        <v>40</v>
      </c>
      <c r="B50" s="27" t="s">
        <v>33</v>
      </c>
      <c r="C50" s="45" t="s">
        <v>8</v>
      </c>
      <c r="D50" s="46">
        <v>16</v>
      </c>
      <c r="E50" s="46"/>
      <c r="F50" s="43">
        <f t="shared" si="2"/>
        <v>0</v>
      </c>
      <c r="G50" s="46"/>
      <c r="H50" s="46"/>
      <c r="I50" s="46"/>
      <c r="J50" s="43">
        <f t="shared" si="4"/>
        <v>0</v>
      </c>
      <c r="K50" s="43">
        <f t="shared" si="5"/>
        <v>0</v>
      </c>
      <c r="L50" s="43">
        <f t="shared" si="6"/>
        <v>0</v>
      </c>
    </row>
    <row r="51" spans="1:12" x14ac:dyDescent="0.3">
      <c r="A51" s="44">
        <v>41</v>
      </c>
      <c r="B51" s="7" t="s">
        <v>34</v>
      </c>
      <c r="C51" s="45" t="s">
        <v>11</v>
      </c>
      <c r="D51" s="46">
        <v>1</v>
      </c>
      <c r="E51" s="46"/>
      <c r="F51" s="43">
        <f t="shared" si="2"/>
        <v>0</v>
      </c>
      <c r="G51" s="46"/>
      <c r="H51" s="46"/>
      <c r="I51" s="46"/>
      <c r="J51" s="43">
        <f t="shared" si="4"/>
        <v>0</v>
      </c>
      <c r="K51" s="43">
        <f t="shared" si="5"/>
        <v>0</v>
      </c>
      <c r="L51" s="43">
        <f t="shared" si="6"/>
        <v>0</v>
      </c>
    </row>
    <row r="52" spans="1:12" x14ac:dyDescent="0.3">
      <c r="A52" s="44">
        <v>42</v>
      </c>
      <c r="B52" s="27" t="s">
        <v>35</v>
      </c>
      <c r="C52" s="45" t="s">
        <v>11</v>
      </c>
      <c r="D52" s="46">
        <v>1</v>
      </c>
      <c r="E52" s="46"/>
      <c r="F52" s="43">
        <f t="shared" si="2"/>
        <v>0</v>
      </c>
      <c r="G52" s="46"/>
      <c r="H52" s="46"/>
      <c r="I52" s="46"/>
      <c r="J52" s="43">
        <f t="shared" si="4"/>
        <v>0</v>
      </c>
      <c r="K52" s="43">
        <f t="shared" si="5"/>
        <v>0</v>
      </c>
      <c r="L52" s="43">
        <f t="shared" si="6"/>
        <v>0</v>
      </c>
    </row>
    <row r="53" spans="1:12" x14ac:dyDescent="0.3">
      <c r="A53" s="44">
        <v>43</v>
      </c>
      <c r="B53" s="27" t="s">
        <v>36</v>
      </c>
      <c r="C53" s="45" t="s">
        <v>8</v>
      </c>
      <c r="D53" s="46">
        <v>42.4</v>
      </c>
      <c r="E53" s="46"/>
      <c r="F53" s="43">
        <f t="shared" si="2"/>
        <v>0</v>
      </c>
      <c r="G53" s="46"/>
      <c r="H53" s="46"/>
      <c r="I53" s="46"/>
      <c r="J53" s="43">
        <f t="shared" si="4"/>
        <v>0</v>
      </c>
      <c r="K53" s="43">
        <f t="shared" si="5"/>
        <v>0</v>
      </c>
      <c r="L53" s="43">
        <f t="shared" si="6"/>
        <v>0</v>
      </c>
    </row>
    <row r="54" spans="1:12" x14ac:dyDescent="0.3">
      <c r="A54" s="44">
        <v>44</v>
      </c>
      <c r="B54" s="27" t="s">
        <v>37</v>
      </c>
      <c r="C54" s="45" t="s">
        <v>38</v>
      </c>
      <c r="D54" s="46">
        <v>1</v>
      </c>
      <c r="E54" s="46"/>
      <c r="F54" s="43">
        <f t="shared" si="2"/>
        <v>0</v>
      </c>
      <c r="G54" s="46"/>
      <c r="H54" s="46"/>
      <c r="I54" s="46"/>
      <c r="J54" s="43">
        <f t="shared" si="4"/>
        <v>0</v>
      </c>
      <c r="K54" s="43">
        <f t="shared" si="5"/>
        <v>0</v>
      </c>
      <c r="L54" s="43">
        <f t="shared" si="6"/>
        <v>0</v>
      </c>
    </row>
    <row r="55" spans="1:12" x14ac:dyDescent="0.3">
      <c r="A55" s="44">
        <v>45</v>
      </c>
      <c r="B55" s="27" t="s">
        <v>39</v>
      </c>
      <c r="C55" s="45" t="s">
        <v>6</v>
      </c>
      <c r="D55" s="46">
        <v>4.5</v>
      </c>
      <c r="E55" s="46"/>
      <c r="F55" s="43">
        <f t="shared" si="2"/>
        <v>0</v>
      </c>
      <c r="G55" s="46"/>
      <c r="H55" s="46"/>
      <c r="I55" s="46"/>
      <c r="J55" s="43">
        <f t="shared" si="4"/>
        <v>0</v>
      </c>
      <c r="K55" s="43">
        <f t="shared" si="5"/>
        <v>0</v>
      </c>
      <c r="L55" s="43">
        <f t="shared" si="6"/>
        <v>0</v>
      </c>
    </row>
    <row r="56" spans="1:12" x14ac:dyDescent="0.3">
      <c r="A56" s="44">
        <v>46</v>
      </c>
      <c r="B56" s="27" t="s">
        <v>40</v>
      </c>
      <c r="C56" s="45" t="s">
        <v>11</v>
      </c>
      <c r="D56" s="46">
        <v>1</v>
      </c>
      <c r="E56" s="46"/>
      <c r="F56" s="43">
        <f t="shared" si="2"/>
        <v>0</v>
      </c>
      <c r="G56" s="46"/>
      <c r="H56" s="46"/>
      <c r="I56" s="46"/>
      <c r="J56" s="43">
        <f t="shared" si="4"/>
        <v>0</v>
      </c>
      <c r="K56" s="43">
        <f t="shared" si="5"/>
        <v>0</v>
      </c>
      <c r="L56" s="43">
        <f t="shared" si="6"/>
        <v>0</v>
      </c>
    </row>
    <row r="57" spans="1:12" x14ac:dyDescent="0.3">
      <c r="A57" s="44">
        <v>47</v>
      </c>
      <c r="B57" s="27" t="s">
        <v>41</v>
      </c>
      <c r="C57" s="45" t="s">
        <v>11</v>
      </c>
      <c r="D57" s="46">
        <v>2</v>
      </c>
      <c r="E57" s="46"/>
      <c r="F57" s="43">
        <f t="shared" si="2"/>
        <v>0</v>
      </c>
      <c r="G57" s="46"/>
      <c r="H57" s="46"/>
      <c r="I57" s="46"/>
      <c r="J57" s="43">
        <f t="shared" si="4"/>
        <v>0</v>
      </c>
      <c r="K57" s="43">
        <f t="shared" si="5"/>
        <v>0</v>
      </c>
      <c r="L57" s="43">
        <f t="shared" si="6"/>
        <v>0</v>
      </c>
    </row>
    <row r="58" spans="1:12" x14ac:dyDescent="0.3">
      <c r="A58" s="44">
        <v>48</v>
      </c>
      <c r="B58" s="27" t="s">
        <v>42</v>
      </c>
      <c r="C58" s="45" t="s">
        <v>8</v>
      </c>
      <c r="D58" s="46">
        <v>7</v>
      </c>
      <c r="E58" s="46"/>
      <c r="F58" s="43">
        <f t="shared" si="2"/>
        <v>0</v>
      </c>
      <c r="G58" s="46"/>
      <c r="H58" s="46"/>
      <c r="I58" s="46"/>
      <c r="J58" s="43">
        <f t="shared" si="4"/>
        <v>0</v>
      </c>
      <c r="K58" s="43">
        <f t="shared" si="5"/>
        <v>0</v>
      </c>
      <c r="L58" s="43">
        <f t="shared" si="6"/>
        <v>0</v>
      </c>
    </row>
    <row r="59" spans="1:12" x14ac:dyDescent="0.3">
      <c r="A59" s="44">
        <v>49</v>
      </c>
      <c r="B59" s="27" t="s">
        <v>43</v>
      </c>
      <c r="C59" s="45" t="s">
        <v>11</v>
      </c>
      <c r="D59" s="46">
        <v>1</v>
      </c>
      <c r="E59" s="46"/>
      <c r="F59" s="43">
        <f t="shared" si="2"/>
        <v>0</v>
      </c>
      <c r="G59" s="46"/>
      <c r="H59" s="46"/>
      <c r="I59" s="46"/>
      <c r="J59" s="43">
        <f t="shared" si="4"/>
        <v>0</v>
      </c>
      <c r="K59" s="43">
        <f t="shared" si="5"/>
        <v>0</v>
      </c>
      <c r="L59" s="43">
        <f t="shared" si="6"/>
        <v>0</v>
      </c>
    </row>
    <row r="60" spans="1:12" x14ac:dyDescent="0.3">
      <c r="A60" s="44">
        <v>50</v>
      </c>
      <c r="B60" s="47" t="s">
        <v>44</v>
      </c>
      <c r="C60" s="45" t="s">
        <v>6</v>
      </c>
      <c r="D60" s="46">
        <v>8</v>
      </c>
      <c r="E60" s="46"/>
      <c r="F60" s="43">
        <f t="shared" si="2"/>
        <v>0</v>
      </c>
      <c r="G60" s="46"/>
      <c r="H60" s="46"/>
      <c r="I60" s="46"/>
      <c r="J60" s="43">
        <f t="shared" si="4"/>
        <v>0</v>
      </c>
      <c r="K60" s="43">
        <f t="shared" si="5"/>
        <v>0</v>
      </c>
      <c r="L60" s="43">
        <f t="shared" si="6"/>
        <v>0</v>
      </c>
    </row>
    <row r="61" spans="1:12" x14ac:dyDescent="0.3">
      <c r="A61" s="44">
        <v>51</v>
      </c>
      <c r="B61" s="47" t="s">
        <v>45</v>
      </c>
      <c r="C61" s="45" t="s">
        <v>6</v>
      </c>
      <c r="D61" s="46">
        <v>44.8</v>
      </c>
      <c r="E61" s="46"/>
      <c r="F61" s="43">
        <f t="shared" si="2"/>
        <v>0</v>
      </c>
      <c r="G61" s="46"/>
      <c r="H61" s="46"/>
      <c r="I61" s="46"/>
      <c r="J61" s="43">
        <f t="shared" si="4"/>
        <v>0</v>
      </c>
      <c r="K61" s="43">
        <f t="shared" si="5"/>
        <v>0</v>
      </c>
      <c r="L61" s="43">
        <f t="shared" si="6"/>
        <v>0</v>
      </c>
    </row>
    <row r="62" spans="1:12" x14ac:dyDescent="0.3">
      <c r="A62" s="44">
        <v>52</v>
      </c>
      <c r="B62" s="47" t="s">
        <v>46</v>
      </c>
      <c r="C62" s="45" t="s">
        <v>11</v>
      </c>
      <c r="D62" s="46">
        <v>1</v>
      </c>
      <c r="E62" s="46"/>
      <c r="F62" s="43">
        <f t="shared" si="2"/>
        <v>0</v>
      </c>
      <c r="G62" s="46"/>
      <c r="H62" s="46"/>
      <c r="I62" s="46"/>
      <c r="J62" s="43">
        <f t="shared" si="4"/>
        <v>0</v>
      </c>
      <c r="K62" s="43">
        <f t="shared" si="5"/>
        <v>0</v>
      </c>
      <c r="L62" s="43">
        <f t="shared" si="6"/>
        <v>0</v>
      </c>
    </row>
    <row r="63" spans="1:12" x14ac:dyDescent="0.3">
      <c r="A63" s="44">
        <v>53</v>
      </c>
      <c r="B63" s="47" t="s">
        <v>47</v>
      </c>
      <c r="C63" s="45" t="s">
        <v>11</v>
      </c>
      <c r="D63" s="46">
        <v>1</v>
      </c>
      <c r="E63" s="46"/>
      <c r="F63" s="43">
        <f t="shared" si="2"/>
        <v>0</v>
      </c>
      <c r="G63" s="46"/>
      <c r="H63" s="46"/>
      <c r="I63" s="46"/>
      <c r="J63" s="43">
        <f t="shared" si="4"/>
        <v>0</v>
      </c>
      <c r="K63" s="43">
        <f t="shared" si="5"/>
        <v>0</v>
      </c>
      <c r="L63" s="43">
        <f t="shared" si="6"/>
        <v>0</v>
      </c>
    </row>
    <row r="64" spans="1:12" x14ac:dyDescent="0.3">
      <c r="A64" s="44">
        <v>54</v>
      </c>
      <c r="B64" s="47" t="s">
        <v>48</v>
      </c>
      <c r="C64" s="45" t="s">
        <v>11</v>
      </c>
      <c r="D64" s="46">
        <v>1</v>
      </c>
      <c r="E64" s="46"/>
      <c r="F64" s="43">
        <f t="shared" si="2"/>
        <v>0</v>
      </c>
      <c r="G64" s="46"/>
      <c r="H64" s="46"/>
      <c r="I64" s="46"/>
      <c r="J64" s="43">
        <f t="shared" si="4"/>
        <v>0</v>
      </c>
      <c r="K64" s="43">
        <f t="shared" si="5"/>
        <v>0</v>
      </c>
      <c r="L64" s="43">
        <f t="shared" si="6"/>
        <v>0</v>
      </c>
    </row>
    <row r="65" spans="1:12" x14ac:dyDescent="0.3">
      <c r="A65" s="44">
        <v>55</v>
      </c>
      <c r="B65" s="47" t="s">
        <v>49</v>
      </c>
      <c r="C65" s="45" t="s">
        <v>6</v>
      </c>
      <c r="D65" s="46">
        <v>117</v>
      </c>
      <c r="E65" s="46"/>
      <c r="F65" s="43">
        <f t="shared" si="2"/>
        <v>0</v>
      </c>
      <c r="G65" s="46"/>
      <c r="H65" s="46"/>
      <c r="I65" s="46"/>
      <c r="J65" s="43">
        <f t="shared" si="4"/>
        <v>0</v>
      </c>
      <c r="K65" s="43">
        <f t="shared" si="5"/>
        <v>0</v>
      </c>
      <c r="L65" s="43">
        <f t="shared" si="6"/>
        <v>0</v>
      </c>
    </row>
    <row r="66" spans="1:12" x14ac:dyDescent="0.3">
      <c r="A66" s="44">
        <v>56</v>
      </c>
      <c r="B66" s="47" t="s">
        <v>50</v>
      </c>
      <c r="C66" s="45" t="s">
        <v>6</v>
      </c>
      <c r="D66" s="46">
        <v>8</v>
      </c>
      <c r="E66" s="46"/>
      <c r="F66" s="43">
        <f t="shared" si="2"/>
        <v>0</v>
      </c>
      <c r="G66" s="46"/>
      <c r="H66" s="46"/>
      <c r="I66" s="46"/>
      <c r="J66" s="43">
        <f t="shared" si="4"/>
        <v>0</v>
      </c>
      <c r="K66" s="43">
        <f t="shared" si="5"/>
        <v>0</v>
      </c>
      <c r="L66" s="43">
        <f t="shared" si="6"/>
        <v>0</v>
      </c>
    </row>
    <row r="67" spans="1:12" x14ac:dyDescent="0.3">
      <c r="A67" s="44">
        <v>57</v>
      </c>
      <c r="B67" s="47" t="s">
        <v>51</v>
      </c>
      <c r="C67" s="45" t="s">
        <v>11</v>
      </c>
      <c r="D67" s="46">
        <v>1</v>
      </c>
      <c r="E67" s="46"/>
      <c r="F67" s="43">
        <f t="shared" si="2"/>
        <v>0</v>
      </c>
      <c r="G67" s="46"/>
      <c r="H67" s="46"/>
      <c r="I67" s="46"/>
      <c r="J67" s="43">
        <f t="shared" si="4"/>
        <v>0</v>
      </c>
      <c r="K67" s="43">
        <f t="shared" si="5"/>
        <v>0</v>
      </c>
      <c r="L67" s="43">
        <f t="shared" si="6"/>
        <v>0</v>
      </c>
    </row>
    <row r="68" spans="1:12" x14ac:dyDescent="0.3">
      <c r="A68" s="44">
        <v>58</v>
      </c>
      <c r="B68" s="47" t="s">
        <v>52</v>
      </c>
      <c r="C68" s="45" t="s">
        <v>11</v>
      </c>
      <c r="D68" s="46">
        <v>10</v>
      </c>
      <c r="E68" s="46"/>
      <c r="F68" s="43">
        <f t="shared" si="2"/>
        <v>0</v>
      </c>
      <c r="G68" s="46"/>
      <c r="H68" s="46"/>
      <c r="I68" s="46"/>
      <c r="J68" s="43">
        <f t="shared" si="4"/>
        <v>0</v>
      </c>
      <c r="K68" s="43">
        <f t="shared" si="5"/>
        <v>0</v>
      </c>
      <c r="L68" s="43">
        <f t="shared" si="6"/>
        <v>0</v>
      </c>
    </row>
    <row r="69" spans="1:12" x14ac:dyDescent="0.3">
      <c r="A69" s="44">
        <v>59</v>
      </c>
      <c r="B69" s="47" t="s">
        <v>53</v>
      </c>
      <c r="C69" s="45" t="s">
        <v>11</v>
      </c>
      <c r="D69" s="46">
        <v>5</v>
      </c>
      <c r="E69" s="46"/>
      <c r="F69" s="43">
        <f t="shared" si="2"/>
        <v>0</v>
      </c>
      <c r="G69" s="46"/>
      <c r="H69" s="46"/>
      <c r="I69" s="46"/>
      <c r="J69" s="43">
        <f t="shared" si="4"/>
        <v>0</v>
      </c>
      <c r="K69" s="43">
        <f t="shared" si="5"/>
        <v>0</v>
      </c>
      <c r="L69" s="43">
        <f t="shared" si="6"/>
        <v>0</v>
      </c>
    </row>
    <row r="70" spans="1:12" x14ac:dyDescent="0.3">
      <c r="A70" s="44">
        <v>60</v>
      </c>
      <c r="B70" s="47" t="s">
        <v>54</v>
      </c>
      <c r="C70" s="45" t="s">
        <v>11</v>
      </c>
      <c r="D70" s="46">
        <v>1</v>
      </c>
      <c r="E70" s="46"/>
      <c r="F70" s="43">
        <f t="shared" si="2"/>
        <v>0</v>
      </c>
      <c r="G70" s="46"/>
      <c r="H70" s="46"/>
      <c r="I70" s="46"/>
      <c r="J70" s="43">
        <f t="shared" si="4"/>
        <v>0</v>
      </c>
      <c r="K70" s="43">
        <f t="shared" si="5"/>
        <v>0</v>
      </c>
      <c r="L70" s="43">
        <f t="shared" si="6"/>
        <v>0</v>
      </c>
    </row>
    <row r="71" spans="1:12" x14ac:dyDescent="0.3">
      <c r="A71" s="44">
        <v>61</v>
      </c>
      <c r="B71" s="47" t="s">
        <v>55</v>
      </c>
      <c r="C71" s="45" t="s">
        <v>6</v>
      </c>
      <c r="D71" s="46">
        <v>1666</v>
      </c>
      <c r="E71" s="46"/>
      <c r="F71" s="43">
        <f t="shared" si="2"/>
        <v>0</v>
      </c>
      <c r="G71" s="46"/>
      <c r="H71" s="46"/>
      <c r="I71" s="46"/>
      <c r="J71" s="43">
        <f t="shared" si="4"/>
        <v>0</v>
      </c>
      <c r="K71" s="43">
        <f t="shared" si="5"/>
        <v>0</v>
      </c>
      <c r="L71" s="43">
        <f t="shared" si="6"/>
        <v>0</v>
      </c>
    </row>
    <row r="72" spans="1:12" x14ac:dyDescent="0.3">
      <c r="A72" s="44">
        <v>62</v>
      </c>
      <c r="B72" s="47" t="s">
        <v>56</v>
      </c>
      <c r="C72" s="45" t="s">
        <v>6</v>
      </c>
      <c r="D72" s="46">
        <v>133</v>
      </c>
      <c r="E72" s="46"/>
      <c r="F72" s="43">
        <f t="shared" si="2"/>
        <v>0</v>
      </c>
      <c r="G72" s="46"/>
      <c r="H72" s="46"/>
      <c r="I72" s="46"/>
      <c r="J72" s="43">
        <f t="shared" si="4"/>
        <v>0</v>
      </c>
      <c r="K72" s="43">
        <f t="shared" si="5"/>
        <v>0</v>
      </c>
      <c r="L72" s="43">
        <f t="shared" si="6"/>
        <v>0</v>
      </c>
    </row>
    <row r="73" spans="1:12" x14ac:dyDescent="0.3">
      <c r="A73" s="44">
        <v>63</v>
      </c>
      <c r="B73" s="47" t="s">
        <v>57</v>
      </c>
      <c r="C73" s="45" t="s">
        <v>6</v>
      </c>
      <c r="D73" s="46">
        <v>16</v>
      </c>
      <c r="E73" s="46"/>
      <c r="F73" s="43">
        <f t="shared" si="2"/>
        <v>0</v>
      </c>
      <c r="G73" s="46"/>
      <c r="H73" s="46"/>
      <c r="I73" s="46"/>
      <c r="J73" s="43">
        <f t="shared" si="4"/>
        <v>0</v>
      </c>
      <c r="K73" s="43">
        <f t="shared" si="5"/>
        <v>0</v>
      </c>
      <c r="L73" s="43">
        <f t="shared" si="6"/>
        <v>0</v>
      </c>
    </row>
    <row r="74" spans="1:12" x14ac:dyDescent="0.3">
      <c r="A74" s="44">
        <v>64</v>
      </c>
      <c r="B74" s="47" t="s">
        <v>58</v>
      </c>
      <c r="C74" s="45" t="s">
        <v>8</v>
      </c>
      <c r="D74" s="46">
        <v>11.4</v>
      </c>
      <c r="E74" s="46"/>
      <c r="F74" s="43">
        <f t="shared" ref="F74:F137" si="7">D74*E74</f>
        <v>0</v>
      </c>
      <c r="G74" s="46"/>
      <c r="H74" s="46"/>
      <c r="I74" s="46"/>
      <c r="J74" s="43">
        <f t="shared" si="4"/>
        <v>0</v>
      </c>
      <c r="K74" s="43">
        <f t="shared" si="5"/>
        <v>0</v>
      </c>
      <c r="L74" s="43">
        <f t="shared" si="6"/>
        <v>0</v>
      </c>
    </row>
    <row r="75" spans="1:12" x14ac:dyDescent="0.3">
      <c r="A75" s="44">
        <v>65</v>
      </c>
      <c r="B75" s="47" t="s">
        <v>59</v>
      </c>
      <c r="C75" s="45" t="s">
        <v>0</v>
      </c>
      <c r="D75" s="46">
        <v>38</v>
      </c>
      <c r="E75" s="46"/>
      <c r="F75" s="43">
        <f t="shared" si="7"/>
        <v>0</v>
      </c>
      <c r="G75" s="46"/>
      <c r="H75" s="46"/>
      <c r="I75" s="46"/>
      <c r="J75" s="43">
        <f t="shared" si="4"/>
        <v>0</v>
      </c>
      <c r="K75" s="43">
        <f t="shared" si="5"/>
        <v>0</v>
      </c>
      <c r="L75" s="43">
        <f t="shared" si="6"/>
        <v>0</v>
      </c>
    </row>
    <row r="76" spans="1:12" x14ac:dyDescent="0.3">
      <c r="A76" s="44">
        <v>66</v>
      </c>
      <c r="B76" s="47" t="s">
        <v>60</v>
      </c>
      <c r="C76" s="45" t="s">
        <v>11</v>
      </c>
      <c r="D76" s="46">
        <v>24</v>
      </c>
      <c r="E76" s="46"/>
      <c r="F76" s="43">
        <f t="shared" si="7"/>
        <v>0</v>
      </c>
      <c r="G76" s="46"/>
      <c r="H76" s="46"/>
      <c r="I76" s="46"/>
      <c r="J76" s="43">
        <f t="shared" si="4"/>
        <v>0</v>
      </c>
      <c r="K76" s="43">
        <f t="shared" si="5"/>
        <v>0</v>
      </c>
      <c r="L76" s="43">
        <f t="shared" si="6"/>
        <v>0</v>
      </c>
    </row>
    <row r="77" spans="1:12" x14ac:dyDescent="0.3">
      <c r="A77" s="44">
        <v>67</v>
      </c>
      <c r="B77" s="47" t="s">
        <v>61</v>
      </c>
      <c r="C77" s="45" t="s">
        <v>11</v>
      </c>
      <c r="D77" s="46">
        <v>6</v>
      </c>
      <c r="E77" s="46"/>
      <c r="F77" s="43">
        <f t="shared" si="7"/>
        <v>0</v>
      </c>
      <c r="G77" s="46"/>
      <c r="H77" s="46"/>
      <c r="I77" s="46"/>
      <c r="J77" s="43">
        <f t="shared" si="4"/>
        <v>0</v>
      </c>
      <c r="K77" s="43">
        <f t="shared" si="5"/>
        <v>0</v>
      </c>
      <c r="L77" s="43">
        <f t="shared" si="6"/>
        <v>0</v>
      </c>
    </row>
    <row r="78" spans="1:12" x14ac:dyDescent="0.3">
      <c r="A78" s="44">
        <v>68</v>
      </c>
      <c r="B78" s="47" t="s">
        <v>62</v>
      </c>
      <c r="C78" s="45" t="s">
        <v>11</v>
      </c>
      <c r="D78" s="46">
        <v>9</v>
      </c>
      <c r="E78" s="46"/>
      <c r="F78" s="43">
        <f t="shared" si="7"/>
        <v>0</v>
      </c>
      <c r="G78" s="46"/>
      <c r="H78" s="46"/>
      <c r="I78" s="46"/>
      <c r="J78" s="43">
        <f t="shared" si="4"/>
        <v>0</v>
      </c>
      <c r="K78" s="43">
        <f t="shared" si="5"/>
        <v>0</v>
      </c>
      <c r="L78" s="43">
        <f t="shared" si="6"/>
        <v>0</v>
      </c>
    </row>
    <row r="79" spans="1:12" x14ac:dyDescent="0.3">
      <c r="A79" s="44">
        <v>69</v>
      </c>
      <c r="B79" s="47" t="s">
        <v>63</v>
      </c>
      <c r="C79" s="45" t="s">
        <v>11</v>
      </c>
      <c r="D79" s="46">
        <v>2</v>
      </c>
      <c r="E79" s="46"/>
      <c r="F79" s="43">
        <f t="shared" si="7"/>
        <v>0</v>
      </c>
      <c r="G79" s="46"/>
      <c r="H79" s="46"/>
      <c r="I79" s="46"/>
      <c r="J79" s="43">
        <f t="shared" si="4"/>
        <v>0</v>
      </c>
      <c r="K79" s="43">
        <f t="shared" si="5"/>
        <v>0</v>
      </c>
      <c r="L79" s="43">
        <f t="shared" si="6"/>
        <v>0</v>
      </c>
    </row>
    <row r="80" spans="1:12" x14ac:dyDescent="0.3">
      <c r="A80" s="44">
        <v>70</v>
      </c>
      <c r="B80" s="47" t="s">
        <v>64</v>
      </c>
      <c r="C80" s="45" t="s">
        <v>11</v>
      </c>
      <c r="D80" s="46">
        <v>4</v>
      </c>
      <c r="E80" s="46"/>
      <c r="F80" s="43">
        <f t="shared" si="7"/>
        <v>0</v>
      </c>
      <c r="G80" s="46"/>
      <c r="H80" s="46"/>
      <c r="I80" s="46"/>
      <c r="J80" s="43">
        <f t="shared" si="4"/>
        <v>0</v>
      </c>
      <c r="K80" s="43">
        <f t="shared" si="5"/>
        <v>0</v>
      </c>
      <c r="L80" s="43">
        <f t="shared" si="6"/>
        <v>0</v>
      </c>
    </row>
    <row r="81" spans="1:12" x14ac:dyDescent="0.3">
      <c r="A81" s="44">
        <v>71</v>
      </c>
      <c r="B81" s="47" t="s">
        <v>65</v>
      </c>
      <c r="C81" s="45" t="s">
        <v>11</v>
      </c>
      <c r="D81" s="46">
        <v>1</v>
      </c>
      <c r="E81" s="46"/>
      <c r="F81" s="43">
        <f t="shared" si="7"/>
        <v>0</v>
      </c>
      <c r="G81" s="46"/>
      <c r="H81" s="46"/>
      <c r="I81" s="46"/>
      <c r="J81" s="43">
        <f t="shared" si="4"/>
        <v>0</v>
      </c>
      <c r="K81" s="43">
        <f t="shared" si="5"/>
        <v>0</v>
      </c>
      <c r="L81" s="43">
        <f t="shared" si="6"/>
        <v>0</v>
      </c>
    </row>
    <row r="82" spans="1:12" x14ac:dyDescent="0.3">
      <c r="A82" s="44">
        <v>72</v>
      </c>
      <c r="B82" s="47" t="s">
        <v>66</v>
      </c>
      <c r="C82" s="45" t="s">
        <v>11</v>
      </c>
      <c r="D82" s="46">
        <v>42.62</v>
      </c>
      <c r="E82" s="46"/>
      <c r="F82" s="43">
        <f t="shared" si="7"/>
        <v>0</v>
      </c>
      <c r="G82" s="46"/>
      <c r="H82" s="46"/>
      <c r="I82" s="46"/>
      <c r="J82" s="43">
        <f t="shared" si="4"/>
        <v>0</v>
      </c>
      <c r="K82" s="43">
        <f t="shared" si="5"/>
        <v>0</v>
      </c>
      <c r="L82" s="43">
        <f t="shared" si="6"/>
        <v>0</v>
      </c>
    </row>
    <row r="83" spans="1:12" x14ac:dyDescent="0.3">
      <c r="A83" s="44">
        <v>73</v>
      </c>
      <c r="B83" s="47" t="s">
        <v>67</v>
      </c>
      <c r="C83" s="45" t="s">
        <v>11</v>
      </c>
      <c r="D83" s="46">
        <v>105</v>
      </c>
      <c r="E83" s="46"/>
      <c r="F83" s="43">
        <f t="shared" si="7"/>
        <v>0</v>
      </c>
      <c r="G83" s="46"/>
      <c r="H83" s="46"/>
      <c r="I83" s="46"/>
      <c r="J83" s="43">
        <f t="shared" si="4"/>
        <v>0</v>
      </c>
      <c r="K83" s="43">
        <f t="shared" si="5"/>
        <v>0</v>
      </c>
      <c r="L83" s="43">
        <f t="shared" si="6"/>
        <v>0</v>
      </c>
    </row>
    <row r="84" spans="1:12" x14ac:dyDescent="0.3">
      <c r="A84" s="44">
        <v>74</v>
      </c>
      <c r="B84" s="47" t="s">
        <v>68</v>
      </c>
      <c r="C84" s="45" t="s">
        <v>0</v>
      </c>
      <c r="D84" s="46">
        <v>7</v>
      </c>
      <c r="E84" s="46"/>
      <c r="F84" s="43">
        <f t="shared" si="7"/>
        <v>0</v>
      </c>
      <c r="G84" s="46"/>
      <c r="H84" s="46"/>
      <c r="I84" s="46"/>
      <c r="J84" s="43">
        <f t="shared" si="4"/>
        <v>0</v>
      </c>
      <c r="K84" s="43">
        <f t="shared" si="5"/>
        <v>0</v>
      </c>
      <c r="L84" s="43">
        <f t="shared" si="6"/>
        <v>0</v>
      </c>
    </row>
    <row r="85" spans="1:12" x14ac:dyDescent="0.3">
      <c r="A85" s="44">
        <v>75</v>
      </c>
      <c r="B85" s="47" t="s">
        <v>69</v>
      </c>
      <c r="C85" s="45" t="s">
        <v>11</v>
      </c>
      <c r="D85" s="46">
        <v>3</v>
      </c>
      <c r="E85" s="46"/>
      <c r="F85" s="43">
        <f t="shared" si="7"/>
        <v>0</v>
      </c>
      <c r="G85" s="46"/>
      <c r="H85" s="46"/>
      <c r="I85" s="46"/>
      <c r="J85" s="43">
        <f t="shared" si="4"/>
        <v>0</v>
      </c>
      <c r="K85" s="43">
        <f t="shared" si="5"/>
        <v>0</v>
      </c>
      <c r="L85" s="43">
        <f t="shared" si="6"/>
        <v>0</v>
      </c>
    </row>
    <row r="86" spans="1:12" x14ac:dyDescent="0.3">
      <c r="A86" s="44">
        <v>76</v>
      </c>
      <c r="B86" s="47" t="s">
        <v>70</v>
      </c>
      <c r="C86" s="45" t="s">
        <v>11</v>
      </c>
      <c r="D86" s="46">
        <v>14</v>
      </c>
      <c r="E86" s="46"/>
      <c r="F86" s="43">
        <f t="shared" si="7"/>
        <v>0</v>
      </c>
      <c r="G86" s="46"/>
      <c r="H86" s="46"/>
      <c r="I86" s="46"/>
      <c r="J86" s="43">
        <f t="shared" si="4"/>
        <v>0</v>
      </c>
      <c r="K86" s="43">
        <f t="shared" si="5"/>
        <v>0</v>
      </c>
      <c r="L86" s="43">
        <f t="shared" si="6"/>
        <v>0</v>
      </c>
    </row>
    <row r="87" spans="1:12" x14ac:dyDescent="0.3">
      <c r="A87" s="44">
        <v>77</v>
      </c>
      <c r="B87" s="47" t="s">
        <v>71</v>
      </c>
      <c r="C87" s="45" t="s">
        <v>72</v>
      </c>
      <c r="D87" s="46">
        <v>2</v>
      </c>
      <c r="E87" s="46"/>
      <c r="F87" s="43">
        <f t="shared" si="7"/>
        <v>0</v>
      </c>
      <c r="G87" s="46"/>
      <c r="H87" s="46"/>
      <c r="I87" s="46"/>
      <c r="J87" s="43">
        <f t="shared" si="4"/>
        <v>0</v>
      </c>
      <c r="K87" s="43">
        <f t="shared" si="5"/>
        <v>0</v>
      </c>
      <c r="L87" s="43">
        <f t="shared" si="6"/>
        <v>0</v>
      </c>
    </row>
    <row r="88" spans="1:12" x14ac:dyDescent="0.3">
      <c r="A88" s="44">
        <v>78</v>
      </c>
      <c r="B88" s="47" t="s">
        <v>73</v>
      </c>
      <c r="C88" s="45" t="s">
        <v>11</v>
      </c>
      <c r="D88" s="46">
        <v>10</v>
      </c>
      <c r="E88" s="46"/>
      <c r="F88" s="43">
        <f t="shared" si="7"/>
        <v>0</v>
      </c>
      <c r="G88" s="46"/>
      <c r="H88" s="46"/>
      <c r="I88" s="46"/>
      <c r="J88" s="43">
        <f t="shared" si="4"/>
        <v>0</v>
      </c>
      <c r="K88" s="43">
        <f t="shared" si="5"/>
        <v>0</v>
      </c>
      <c r="L88" s="43">
        <f t="shared" si="6"/>
        <v>0</v>
      </c>
    </row>
    <row r="89" spans="1:12" x14ac:dyDescent="0.3">
      <c r="A89" s="44">
        <v>79</v>
      </c>
      <c r="B89" s="47" t="s">
        <v>74</v>
      </c>
      <c r="C89" s="45" t="s">
        <v>11</v>
      </c>
      <c r="D89" s="46">
        <v>1</v>
      </c>
      <c r="E89" s="46"/>
      <c r="F89" s="43">
        <f t="shared" si="7"/>
        <v>0</v>
      </c>
      <c r="G89" s="46"/>
      <c r="H89" s="46"/>
      <c r="I89" s="46"/>
      <c r="J89" s="43">
        <f t="shared" ref="J89:J144" si="8">+G89*$E89</f>
        <v>0</v>
      </c>
      <c r="K89" s="43">
        <f t="shared" ref="K89:K144" si="9">+H89*$E89</f>
        <v>0</v>
      </c>
      <c r="L89" s="43">
        <f t="shared" ref="L89:L144" si="10">+I89*$E89</f>
        <v>0</v>
      </c>
    </row>
    <row r="90" spans="1:12" x14ac:dyDescent="0.3">
      <c r="A90" s="44">
        <v>80</v>
      </c>
      <c r="B90" s="47" t="s">
        <v>75</v>
      </c>
      <c r="C90" s="45" t="s">
        <v>8</v>
      </c>
      <c r="D90" s="46">
        <v>28</v>
      </c>
      <c r="E90" s="46"/>
      <c r="F90" s="43">
        <f t="shared" si="7"/>
        <v>0</v>
      </c>
      <c r="G90" s="46"/>
      <c r="H90" s="46"/>
      <c r="I90" s="46"/>
      <c r="J90" s="43">
        <f t="shared" si="8"/>
        <v>0</v>
      </c>
      <c r="K90" s="43">
        <f t="shared" si="9"/>
        <v>0</v>
      </c>
      <c r="L90" s="43">
        <f t="shared" si="10"/>
        <v>0</v>
      </c>
    </row>
    <row r="91" spans="1:12" x14ac:dyDescent="0.3">
      <c r="A91" s="44">
        <v>81</v>
      </c>
      <c r="B91" s="47" t="s">
        <v>76</v>
      </c>
      <c r="C91" s="45" t="s">
        <v>8</v>
      </c>
      <c r="D91" s="46">
        <v>42</v>
      </c>
      <c r="E91" s="46"/>
      <c r="F91" s="43">
        <f t="shared" si="7"/>
        <v>0</v>
      </c>
      <c r="G91" s="46"/>
      <c r="H91" s="46"/>
      <c r="I91" s="46"/>
      <c r="J91" s="43">
        <f t="shared" si="8"/>
        <v>0</v>
      </c>
      <c r="K91" s="43">
        <f t="shared" si="9"/>
        <v>0</v>
      </c>
      <c r="L91" s="43">
        <f t="shared" si="10"/>
        <v>0</v>
      </c>
    </row>
    <row r="92" spans="1:12" x14ac:dyDescent="0.3">
      <c r="A92" s="44">
        <v>82</v>
      </c>
      <c r="B92" s="47" t="s">
        <v>77</v>
      </c>
      <c r="C92" s="45" t="s">
        <v>11</v>
      </c>
      <c r="D92" s="46">
        <v>1</v>
      </c>
      <c r="E92" s="46"/>
      <c r="F92" s="43">
        <f t="shared" si="7"/>
        <v>0</v>
      </c>
      <c r="G92" s="46"/>
      <c r="H92" s="46"/>
      <c r="I92" s="46"/>
      <c r="J92" s="43">
        <f t="shared" si="8"/>
        <v>0</v>
      </c>
      <c r="K92" s="43">
        <f t="shared" si="9"/>
        <v>0</v>
      </c>
      <c r="L92" s="43">
        <f t="shared" si="10"/>
        <v>0</v>
      </c>
    </row>
    <row r="93" spans="1:12" x14ac:dyDescent="0.3">
      <c r="A93" s="44">
        <v>83</v>
      </c>
      <c r="B93" s="47" t="s">
        <v>78</v>
      </c>
      <c r="C93" s="45" t="s">
        <v>8</v>
      </c>
      <c r="D93" s="46">
        <v>10.199999999999999</v>
      </c>
      <c r="E93" s="46"/>
      <c r="F93" s="43">
        <f t="shared" si="7"/>
        <v>0</v>
      </c>
      <c r="G93" s="46"/>
      <c r="H93" s="46"/>
      <c r="I93" s="46"/>
      <c r="J93" s="43">
        <f t="shared" si="8"/>
        <v>0</v>
      </c>
      <c r="K93" s="43">
        <f t="shared" si="9"/>
        <v>0</v>
      </c>
      <c r="L93" s="43">
        <f t="shared" si="10"/>
        <v>0</v>
      </c>
    </row>
    <row r="94" spans="1:12" x14ac:dyDescent="0.3">
      <c r="A94" s="44">
        <v>84</v>
      </c>
      <c r="B94" s="47" t="s">
        <v>79</v>
      </c>
      <c r="C94" s="45" t="s">
        <v>6</v>
      </c>
      <c r="D94" s="46">
        <v>10</v>
      </c>
      <c r="E94" s="46"/>
      <c r="F94" s="43">
        <f t="shared" si="7"/>
        <v>0</v>
      </c>
      <c r="G94" s="46"/>
      <c r="H94" s="46"/>
      <c r="I94" s="46"/>
      <c r="J94" s="43">
        <f t="shared" si="8"/>
        <v>0</v>
      </c>
      <c r="K94" s="43">
        <f t="shared" si="9"/>
        <v>0</v>
      </c>
      <c r="L94" s="43">
        <f t="shared" si="10"/>
        <v>0</v>
      </c>
    </row>
    <row r="95" spans="1:12" x14ac:dyDescent="0.3">
      <c r="A95" s="44">
        <v>85</v>
      </c>
      <c r="B95" s="47" t="s">
        <v>80</v>
      </c>
      <c r="C95" s="45" t="s">
        <v>8</v>
      </c>
      <c r="D95" s="46">
        <v>16</v>
      </c>
      <c r="E95" s="46"/>
      <c r="F95" s="43">
        <f t="shared" si="7"/>
        <v>0</v>
      </c>
      <c r="G95" s="46"/>
      <c r="H95" s="46"/>
      <c r="I95" s="46"/>
      <c r="J95" s="43">
        <f t="shared" si="8"/>
        <v>0</v>
      </c>
      <c r="K95" s="43">
        <f t="shared" si="9"/>
        <v>0</v>
      </c>
      <c r="L95" s="43">
        <f t="shared" si="10"/>
        <v>0</v>
      </c>
    </row>
    <row r="96" spans="1:12" x14ac:dyDescent="0.3">
      <c r="A96" s="44">
        <v>86</v>
      </c>
      <c r="B96" s="47" t="s">
        <v>81</v>
      </c>
      <c r="C96" s="45" t="s">
        <v>6</v>
      </c>
      <c r="D96" s="46">
        <v>17.2</v>
      </c>
      <c r="E96" s="46"/>
      <c r="F96" s="43">
        <f t="shared" si="7"/>
        <v>0</v>
      </c>
      <c r="G96" s="46"/>
      <c r="H96" s="46"/>
      <c r="I96" s="46"/>
      <c r="J96" s="43">
        <f t="shared" si="8"/>
        <v>0</v>
      </c>
      <c r="K96" s="43">
        <f t="shared" si="9"/>
        <v>0</v>
      </c>
      <c r="L96" s="43">
        <f t="shared" si="10"/>
        <v>0</v>
      </c>
    </row>
    <row r="97" spans="1:12" x14ac:dyDescent="0.3">
      <c r="A97" s="44">
        <v>87</v>
      </c>
      <c r="B97" s="27" t="s">
        <v>82</v>
      </c>
      <c r="C97" s="45" t="s">
        <v>6</v>
      </c>
      <c r="D97" s="46">
        <v>18.079999999999998</v>
      </c>
      <c r="E97" s="46"/>
      <c r="F97" s="43">
        <f t="shared" si="7"/>
        <v>0</v>
      </c>
      <c r="G97" s="46"/>
      <c r="H97" s="46"/>
      <c r="I97" s="46"/>
      <c r="J97" s="43">
        <f t="shared" si="8"/>
        <v>0</v>
      </c>
      <c r="K97" s="43">
        <f t="shared" si="9"/>
        <v>0</v>
      </c>
      <c r="L97" s="43">
        <f t="shared" si="10"/>
        <v>0</v>
      </c>
    </row>
    <row r="98" spans="1:12" x14ac:dyDescent="0.3">
      <c r="A98" s="44">
        <v>88</v>
      </c>
      <c r="B98" s="47" t="s">
        <v>83</v>
      </c>
      <c r="C98" s="45" t="s">
        <v>38</v>
      </c>
      <c r="D98" s="46">
        <v>7</v>
      </c>
      <c r="E98" s="46"/>
      <c r="F98" s="43">
        <f t="shared" si="7"/>
        <v>0</v>
      </c>
      <c r="G98" s="46"/>
      <c r="H98" s="46"/>
      <c r="I98" s="46"/>
      <c r="J98" s="43">
        <f t="shared" si="8"/>
        <v>0</v>
      </c>
      <c r="K98" s="43">
        <f t="shared" si="9"/>
        <v>0</v>
      </c>
      <c r="L98" s="43">
        <f t="shared" si="10"/>
        <v>0</v>
      </c>
    </row>
    <row r="99" spans="1:12" x14ac:dyDescent="0.3">
      <c r="A99" s="44">
        <v>89</v>
      </c>
      <c r="B99" s="47" t="s">
        <v>84</v>
      </c>
      <c r="C99" s="45" t="s">
        <v>0</v>
      </c>
      <c r="D99" s="46">
        <v>1</v>
      </c>
      <c r="E99" s="46"/>
      <c r="F99" s="43">
        <f t="shared" si="7"/>
        <v>0</v>
      </c>
      <c r="G99" s="46"/>
      <c r="H99" s="46"/>
      <c r="I99" s="46"/>
      <c r="J99" s="43">
        <f t="shared" si="8"/>
        <v>0</v>
      </c>
      <c r="K99" s="43">
        <f t="shared" si="9"/>
        <v>0</v>
      </c>
      <c r="L99" s="43">
        <f t="shared" si="10"/>
        <v>0</v>
      </c>
    </row>
    <row r="100" spans="1:12" x14ac:dyDescent="0.3">
      <c r="A100" s="44">
        <v>90</v>
      </c>
      <c r="B100" s="47" t="s">
        <v>85</v>
      </c>
      <c r="C100" s="45" t="s">
        <v>6</v>
      </c>
      <c r="D100" s="46">
        <v>95.85</v>
      </c>
      <c r="E100" s="46"/>
      <c r="F100" s="43">
        <f t="shared" si="7"/>
        <v>0</v>
      </c>
      <c r="G100" s="46"/>
      <c r="H100" s="46"/>
      <c r="I100" s="46"/>
      <c r="J100" s="43">
        <f t="shared" si="8"/>
        <v>0</v>
      </c>
      <c r="K100" s="43">
        <f t="shared" si="9"/>
        <v>0</v>
      </c>
      <c r="L100" s="43">
        <f t="shared" si="10"/>
        <v>0</v>
      </c>
    </row>
    <row r="101" spans="1:12" x14ac:dyDescent="0.3">
      <c r="A101" s="44">
        <v>91</v>
      </c>
      <c r="B101" s="47" t="s">
        <v>86</v>
      </c>
      <c r="C101" s="45" t="s">
        <v>0</v>
      </c>
      <c r="D101" s="46">
        <v>3</v>
      </c>
      <c r="E101" s="46"/>
      <c r="F101" s="43">
        <f t="shared" si="7"/>
        <v>0</v>
      </c>
      <c r="G101" s="46"/>
      <c r="H101" s="46"/>
      <c r="I101" s="46"/>
      <c r="J101" s="43">
        <f t="shared" si="8"/>
        <v>0</v>
      </c>
      <c r="K101" s="43">
        <f t="shared" si="9"/>
        <v>0</v>
      </c>
      <c r="L101" s="43">
        <f t="shared" si="10"/>
        <v>0</v>
      </c>
    </row>
    <row r="102" spans="1:12" x14ac:dyDescent="0.3">
      <c r="A102" s="44">
        <v>92</v>
      </c>
      <c r="B102" s="47" t="s">
        <v>87</v>
      </c>
      <c r="C102" s="45" t="s">
        <v>88</v>
      </c>
      <c r="D102" s="46">
        <v>3</v>
      </c>
      <c r="E102" s="46"/>
      <c r="F102" s="43">
        <f t="shared" si="7"/>
        <v>0</v>
      </c>
      <c r="G102" s="46"/>
      <c r="H102" s="46"/>
      <c r="I102" s="46"/>
      <c r="J102" s="43">
        <f t="shared" si="8"/>
        <v>0</v>
      </c>
      <c r="K102" s="43">
        <f t="shared" si="9"/>
        <v>0</v>
      </c>
      <c r="L102" s="43">
        <f t="shared" si="10"/>
        <v>0</v>
      </c>
    </row>
    <row r="103" spans="1:12" x14ac:dyDescent="0.3">
      <c r="A103" s="44">
        <v>93</v>
      </c>
      <c r="B103" s="47" t="s">
        <v>89</v>
      </c>
      <c r="C103" s="45" t="s">
        <v>6</v>
      </c>
      <c r="D103" s="46">
        <v>20</v>
      </c>
      <c r="E103" s="46"/>
      <c r="F103" s="43">
        <f t="shared" si="7"/>
        <v>0</v>
      </c>
      <c r="G103" s="46"/>
      <c r="H103" s="46"/>
      <c r="I103" s="46"/>
      <c r="J103" s="43">
        <f t="shared" si="8"/>
        <v>0</v>
      </c>
      <c r="K103" s="43">
        <f t="shared" si="9"/>
        <v>0</v>
      </c>
      <c r="L103" s="43">
        <f t="shared" si="10"/>
        <v>0</v>
      </c>
    </row>
    <row r="104" spans="1:12" x14ac:dyDescent="0.3">
      <c r="A104" s="44">
        <v>94</v>
      </c>
      <c r="B104" s="47" t="s">
        <v>90</v>
      </c>
      <c r="C104" s="45" t="s">
        <v>11</v>
      </c>
      <c r="D104" s="46">
        <v>3</v>
      </c>
      <c r="E104" s="46"/>
      <c r="F104" s="43">
        <f t="shared" si="7"/>
        <v>0</v>
      </c>
      <c r="G104" s="46"/>
      <c r="H104" s="46"/>
      <c r="I104" s="46"/>
      <c r="J104" s="43">
        <f t="shared" si="8"/>
        <v>0</v>
      </c>
      <c r="K104" s="43">
        <f t="shared" si="9"/>
        <v>0</v>
      </c>
      <c r="L104" s="43">
        <f t="shared" si="10"/>
        <v>0</v>
      </c>
    </row>
    <row r="105" spans="1:12" x14ac:dyDescent="0.3">
      <c r="A105" s="44">
        <v>95</v>
      </c>
      <c r="B105" s="47" t="s">
        <v>91</v>
      </c>
      <c r="C105" s="45" t="s">
        <v>11</v>
      </c>
      <c r="D105" s="46">
        <v>1</v>
      </c>
      <c r="E105" s="46"/>
      <c r="F105" s="43">
        <f t="shared" si="7"/>
        <v>0</v>
      </c>
      <c r="G105" s="46"/>
      <c r="H105" s="46"/>
      <c r="I105" s="46"/>
      <c r="J105" s="43">
        <f t="shared" si="8"/>
        <v>0</v>
      </c>
      <c r="K105" s="43">
        <f t="shared" si="9"/>
        <v>0</v>
      </c>
      <c r="L105" s="43">
        <f t="shared" si="10"/>
        <v>0</v>
      </c>
    </row>
    <row r="106" spans="1:12" x14ac:dyDescent="0.3">
      <c r="A106" s="44">
        <v>96</v>
      </c>
      <c r="B106" s="47" t="s">
        <v>92</v>
      </c>
      <c r="C106" s="45" t="s">
        <v>11</v>
      </c>
      <c r="D106" s="46">
        <v>1</v>
      </c>
      <c r="E106" s="46"/>
      <c r="F106" s="43">
        <f t="shared" si="7"/>
        <v>0</v>
      </c>
      <c r="G106" s="46"/>
      <c r="H106" s="46"/>
      <c r="I106" s="46"/>
      <c r="J106" s="43">
        <f t="shared" si="8"/>
        <v>0</v>
      </c>
      <c r="K106" s="43">
        <f t="shared" si="9"/>
        <v>0</v>
      </c>
      <c r="L106" s="43">
        <f t="shared" si="10"/>
        <v>0</v>
      </c>
    </row>
    <row r="107" spans="1:12" x14ac:dyDescent="0.3">
      <c r="A107" s="44">
        <v>97</v>
      </c>
      <c r="B107" s="47" t="s">
        <v>93</v>
      </c>
      <c r="C107" s="45" t="s">
        <v>6</v>
      </c>
      <c r="D107" s="46">
        <v>5.2</v>
      </c>
      <c r="E107" s="46"/>
      <c r="F107" s="43">
        <f t="shared" si="7"/>
        <v>0</v>
      </c>
      <c r="G107" s="46"/>
      <c r="H107" s="46"/>
      <c r="I107" s="46"/>
      <c r="J107" s="43">
        <f t="shared" si="8"/>
        <v>0</v>
      </c>
      <c r="K107" s="43">
        <f t="shared" si="9"/>
        <v>0</v>
      </c>
      <c r="L107" s="43">
        <f t="shared" si="10"/>
        <v>0</v>
      </c>
    </row>
    <row r="108" spans="1:12" x14ac:dyDescent="0.3">
      <c r="A108" s="44">
        <v>98</v>
      </c>
      <c r="B108" s="47" t="s">
        <v>94</v>
      </c>
      <c r="C108" s="45" t="s">
        <v>11</v>
      </c>
      <c r="D108" s="46">
        <v>1</v>
      </c>
      <c r="E108" s="46"/>
      <c r="F108" s="43">
        <f t="shared" si="7"/>
        <v>0</v>
      </c>
      <c r="G108" s="46"/>
      <c r="H108" s="46"/>
      <c r="I108" s="46"/>
      <c r="J108" s="43">
        <f t="shared" si="8"/>
        <v>0</v>
      </c>
      <c r="K108" s="43">
        <f t="shared" si="9"/>
        <v>0</v>
      </c>
      <c r="L108" s="43">
        <f t="shared" si="10"/>
        <v>0</v>
      </c>
    </row>
    <row r="109" spans="1:12" x14ac:dyDescent="0.3">
      <c r="A109" s="44">
        <v>99</v>
      </c>
      <c r="B109" s="47" t="s">
        <v>95</v>
      </c>
      <c r="C109" s="45" t="s">
        <v>11</v>
      </c>
      <c r="D109" s="46">
        <v>2</v>
      </c>
      <c r="E109" s="46"/>
      <c r="F109" s="43">
        <f t="shared" si="7"/>
        <v>0</v>
      </c>
      <c r="G109" s="46"/>
      <c r="H109" s="46"/>
      <c r="I109" s="46"/>
      <c r="J109" s="43">
        <f t="shared" si="8"/>
        <v>0</v>
      </c>
      <c r="K109" s="43">
        <f t="shared" si="9"/>
        <v>0</v>
      </c>
      <c r="L109" s="43">
        <f t="shared" si="10"/>
        <v>0</v>
      </c>
    </row>
    <row r="110" spans="1:12" x14ac:dyDescent="0.3">
      <c r="A110" s="44">
        <v>100</v>
      </c>
      <c r="B110" s="47" t="s">
        <v>96</v>
      </c>
      <c r="C110" s="45" t="s">
        <v>6</v>
      </c>
      <c r="D110" s="46">
        <v>887.1</v>
      </c>
      <c r="E110" s="46"/>
      <c r="F110" s="43">
        <f t="shared" si="7"/>
        <v>0</v>
      </c>
      <c r="G110" s="46"/>
      <c r="H110" s="46"/>
      <c r="I110" s="46"/>
      <c r="J110" s="43">
        <f t="shared" si="8"/>
        <v>0</v>
      </c>
      <c r="K110" s="43">
        <f t="shared" si="9"/>
        <v>0</v>
      </c>
      <c r="L110" s="43">
        <f t="shared" si="10"/>
        <v>0</v>
      </c>
    </row>
    <row r="111" spans="1:12" x14ac:dyDescent="0.3">
      <c r="A111" s="44">
        <v>101</v>
      </c>
      <c r="B111" s="47" t="s">
        <v>97</v>
      </c>
      <c r="C111" s="45" t="s">
        <v>6</v>
      </c>
      <c r="D111" s="46">
        <v>239.3</v>
      </c>
      <c r="E111" s="46"/>
      <c r="F111" s="43">
        <f t="shared" si="7"/>
        <v>0</v>
      </c>
      <c r="G111" s="46"/>
      <c r="H111" s="46"/>
      <c r="I111" s="46"/>
      <c r="J111" s="43">
        <f t="shared" si="8"/>
        <v>0</v>
      </c>
      <c r="K111" s="43">
        <f t="shared" si="9"/>
        <v>0</v>
      </c>
      <c r="L111" s="43">
        <f t="shared" si="10"/>
        <v>0</v>
      </c>
    </row>
    <row r="112" spans="1:12" x14ac:dyDescent="0.3">
      <c r="A112" s="44">
        <v>102</v>
      </c>
      <c r="B112" s="47" t="s">
        <v>98</v>
      </c>
      <c r="C112" s="45" t="s">
        <v>6</v>
      </c>
      <c r="D112" s="46">
        <v>65.11</v>
      </c>
      <c r="E112" s="46"/>
      <c r="F112" s="43">
        <f t="shared" si="7"/>
        <v>0</v>
      </c>
      <c r="G112" s="46"/>
      <c r="H112" s="46"/>
      <c r="I112" s="46"/>
      <c r="J112" s="43">
        <f t="shared" si="8"/>
        <v>0</v>
      </c>
      <c r="K112" s="43">
        <f t="shared" si="9"/>
        <v>0</v>
      </c>
      <c r="L112" s="43">
        <f t="shared" si="10"/>
        <v>0</v>
      </c>
    </row>
    <row r="113" spans="1:12" x14ac:dyDescent="0.3">
      <c r="A113" s="44">
        <v>103</v>
      </c>
      <c r="B113" s="47" t="s">
        <v>99</v>
      </c>
      <c r="C113" s="45" t="s">
        <v>100</v>
      </c>
      <c r="D113" s="46">
        <v>33</v>
      </c>
      <c r="E113" s="46"/>
      <c r="F113" s="43">
        <f t="shared" si="7"/>
        <v>0</v>
      </c>
      <c r="G113" s="46"/>
      <c r="H113" s="46"/>
      <c r="I113" s="46"/>
      <c r="J113" s="43">
        <f t="shared" si="8"/>
        <v>0</v>
      </c>
      <c r="K113" s="43">
        <f t="shared" si="9"/>
        <v>0</v>
      </c>
      <c r="L113" s="43">
        <f t="shared" si="10"/>
        <v>0</v>
      </c>
    </row>
    <row r="114" spans="1:12" x14ac:dyDescent="0.3">
      <c r="A114" s="44">
        <v>104</v>
      </c>
      <c r="B114" s="47" t="s">
        <v>101</v>
      </c>
      <c r="C114" s="45" t="s">
        <v>6</v>
      </c>
      <c r="D114" s="46">
        <v>12.7</v>
      </c>
      <c r="E114" s="46"/>
      <c r="F114" s="43">
        <f t="shared" si="7"/>
        <v>0</v>
      </c>
      <c r="G114" s="46"/>
      <c r="H114" s="46"/>
      <c r="I114" s="46"/>
      <c r="J114" s="43">
        <f t="shared" si="8"/>
        <v>0</v>
      </c>
      <c r="K114" s="43">
        <f t="shared" si="9"/>
        <v>0</v>
      </c>
      <c r="L114" s="43">
        <f t="shared" si="10"/>
        <v>0</v>
      </c>
    </row>
    <row r="115" spans="1:12" x14ac:dyDescent="0.3">
      <c r="A115" s="44">
        <v>105</v>
      </c>
      <c r="B115" s="47" t="s">
        <v>102</v>
      </c>
      <c r="C115" s="45" t="s">
        <v>6</v>
      </c>
      <c r="D115" s="46">
        <v>104.5</v>
      </c>
      <c r="E115" s="46"/>
      <c r="F115" s="43">
        <f t="shared" si="7"/>
        <v>0</v>
      </c>
      <c r="G115" s="46"/>
      <c r="H115" s="46"/>
      <c r="I115" s="46"/>
      <c r="J115" s="43">
        <f t="shared" si="8"/>
        <v>0</v>
      </c>
      <c r="K115" s="43">
        <f t="shared" si="9"/>
        <v>0</v>
      </c>
      <c r="L115" s="43">
        <f t="shared" si="10"/>
        <v>0</v>
      </c>
    </row>
    <row r="116" spans="1:12" x14ac:dyDescent="0.3">
      <c r="A116" s="44">
        <v>106</v>
      </c>
      <c r="B116" s="47" t="s">
        <v>103</v>
      </c>
      <c r="C116" s="45" t="s">
        <v>6</v>
      </c>
      <c r="D116" s="46">
        <v>436.39</v>
      </c>
      <c r="E116" s="46"/>
      <c r="F116" s="43">
        <f t="shared" si="7"/>
        <v>0</v>
      </c>
      <c r="G116" s="46"/>
      <c r="H116" s="46"/>
      <c r="I116" s="46"/>
      <c r="J116" s="43">
        <f t="shared" si="8"/>
        <v>0</v>
      </c>
      <c r="K116" s="43">
        <f t="shared" si="9"/>
        <v>0</v>
      </c>
      <c r="L116" s="43">
        <f t="shared" si="10"/>
        <v>0</v>
      </c>
    </row>
    <row r="117" spans="1:12" x14ac:dyDescent="0.3">
      <c r="A117" s="44">
        <v>107</v>
      </c>
      <c r="B117" s="47" t="s">
        <v>104</v>
      </c>
      <c r="C117" s="45" t="s">
        <v>6</v>
      </c>
      <c r="D117" s="46">
        <v>4.8499999999999996</v>
      </c>
      <c r="E117" s="46"/>
      <c r="F117" s="43">
        <f t="shared" si="7"/>
        <v>0</v>
      </c>
      <c r="G117" s="46"/>
      <c r="H117" s="46"/>
      <c r="I117" s="46"/>
      <c r="J117" s="43">
        <f t="shared" si="8"/>
        <v>0</v>
      </c>
      <c r="K117" s="43">
        <f t="shared" si="9"/>
        <v>0</v>
      </c>
      <c r="L117" s="43">
        <f t="shared" si="10"/>
        <v>0</v>
      </c>
    </row>
    <row r="118" spans="1:12" x14ac:dyDescent="0.3">
      <c r="A118" s="44">
        <v>108</v>
      </c>
      <c r="B118" s="47" t="s">
        <v>105</v>
      </c>
      <c r="C118" s="45" t="s">
        <v>8</v>
      </c>
      <c r="D118" s="46">
        <v>8.4</v>
      </c>
      <c r="E118" s="46"/>
      <c r="F118" s="43">
        <f t="shared" si="7"/>
        <v>0</v>
      </c>
      <c r="G118" s="46"/>
      <c r="H118" s="46"/>
      <c r="I118" s="46"/>
      <c r="J118" s="43">
        <f t="shared" si="8"/>
        <v>0</v>
      </c>
      <c r="K118" s="43">
        <f t="shared" si="9"/>
        <v>0</v>
      </c>
      <c r="L118" s="43">
        <f t="shared" si="10"/>
        <v>0</v>
      </c>
    </row>
    <row r="119" spans="1:12" x14ac:dyDescent="0.3">
      <c r="A119" s="44">
        <v>109</v>
      </c>
      <c r="B119" s="47" t="s">
        <v>106</v>
      </c>
      <c r="C119" s="45" t="s">
        <v>8</v>
      </c>
      <c r="D119" s="46">
        <v>9</v>
      </c>
      <c r="E119" s="46"/>
      <c r="F119" s="43">
        <f t="shared" si="7"/>
        <v>0</v>
      </c>
      <c r="G119" s="46"/>
      <c r="H119" s="46"/>
      <c r="I119" s="46"/>
      <c r="J119" s="43">
        <f t="shared" si="8"/>
        <v>0</v>
      </c>
      <c r="K119" s="43">
        <f t="shared" si="9"/>
        <v>0</v>
      </c>
      <c r="L119" s="43">
        <f t="shared" si="10"/>
        <v>0</v>
      </c>
    </row>
    <row r="120" spans="1:12" x14ac:dyDescent="0.3">
      <c r="A120" s="44">
        <v>110</v>
      </c>
      <c r="B120" s="47" t="s">
        <v>107</v>
      </c>
      <c r="C120" s="45" t="s">
        <v>8</v>
      </c>
      <c r="D120" s="46">
        <v>18</v>
      </c>
      <c r="E120" s="46"/>
      <c r="F120" s="43">
        <f t="shared" si="7"/>
        <v>0</v>
      </c>
      <c r="G120" s="46"/>
      <c r="H120" s="46"/>
      <c r="I120" s="46"/>
      <c r="J120" s="43">
        <f t="shared" si="8"/>
        <v>0</v>
      </c>
      <c r="K120" s="43">
        <f t="shared" si="9"/>
        <v>0</v>
      </c>
      <c r="L120" s="43">
        <f t="shared" si="10"/>
        <v>0</v>
      </c>
    </row>
    <row r="121" spans="1:12" x14ac:dyDescent="0.3">
      <c r="A121" s="44">
        <v>111</v>
      </c>
      <c r="B121" s="47" t="s">
        <v>108</v>
      </c>
      <c r="C121" s="45" t="s">
        <v>0</v>
      </c>
      <c r="D121" s="46">
        <v>1</v>
      </c>
      <c r="E121" s="46"/>
      <c r="F121" s="43">
        <f t="shared" si="7"/>
        <v>0</v>
      </c>
      <c r="G121" s="46"/>
      <c r="H121" s="46"/>
      <c r="I121" s="46"/>
      <c r="J121" s="43">
        <f t="shared" si="8"/>
        <v>0</v>
      </c>
      <c r="K121" s="43">
        <f t="shared" si="9"/>
        <v>0</v>
      </c>
      <c r="L121" s="43">
        <f t="shared" si="10"/>
        <v>0</v>
      </c>
    </row>
    <row r="122" spans="1:12" x14ac:dyDescent="0.3">
      <c r="A122" s="44">
        <v>112</v>
      </c>
      <c r="B122" s="47" t="s">
        <v>109</v>
      </c>
      <c r="C122" s="45" t="s">
        <v>0</v>
      </c>
      <c r="D122" s="46">
        <v>4</v>
      </c>
      <c r="E122" s="46"/>
      <c r="F122" s="43">
        <f t="shared" si="7"/>
        <v>0</v>
      </c>
      <c r="G122" s="46"/>
      <c r="H122" s="46"/>
      <c r="I122" s="46"/>
      <c r="J122" s="43">
        <f t="shared" si="8"/>
        <v>0</v>
      </c>
      <c r="K122" s="43">
        <f t="shared" si="9"/>
        <v>0</v>
      </c>
      <c r="L122" s="43">
        <f t="shared" si="10"/>
        <v>0</v>
      </c>
    </row>
    <row r="123" spans="1:12" x14ac:dyDescent="0.3">
      <c r="A123" s="44">
        <v>113</v>
      </c>
      <c r="B123" s="47" t="s">
        <v>86</v>
      </c>
      <c r="C123" s="45" t="s">
        <v>0</v>
      </c>
      <c r="D123" s="46">
        <v>3</v>
      </c>
      <c r="E123" s="46"/>
      <c r="F123" s="43">
        <f t="shared" si="7"/>
        <v>0</v>
      </c>
      <c r="G123" s="46"/>
      <c r="H123" s="46"/>
      <c r="I123" s="46"/>
      <c r="J123" s="43">
        <f t="shared" si="8"/>
        <v>0</v>
      </c>
      <c r="K123" s="43">
        <f t="shared" si="9"/>
        <v>0</v>
      </c>
      <c r="L123" s="43">
        <f t="shared" si="10"/>
        <v>0</v>
      </c>
    </row>
    <row r="124" spans="1:12" x14ac:dyDescent="0.3">
      <c r="A124" s="44">
        <v>114</v>
      </c>
      <c r="B124" s="47" t="s">
        <v>110</v>
      </c>
      <c r="C124" s="45" t="s">
        <v>11</v>
      </c>
      <c r="D124" s="46">
        <v>4</v>
      </c>
      <c r="E124" s="46"/>
      <c r="F124" s="43">
        <f t="shared" si="7"/>
        <v>0</v>
      </c>
      <c r="G124" s="46"/>
      <c r="H124" s="46"/>
      <c r="I124" s="46"/>
      <c r="J124" s="43">
        <f t="shared" si="8"/>
        <v>0</v>
      </c>
      <c r="K124" s="43">
        <f t="shared" si="9"/>
        <v>0</v>
      </c>
      <c r="L124" s="43">
        <f t="shared" si="10"/>
        <v>0</v>
      </c>
    </row>
    <row r="125" spans="1:12" x14ac:dyDescent="0.3">
      <c r="A125" s="44">
        <v>115</v>
      </c>
      <c r="B125" s="47" t="s">
        <v>111</v>
      </c>
      <c r="C125" s="45" t="s">
        <v>11</v>
      </c>
      <c r="D125" s="46">
        <v>9</v>
      </c>
      <c r="E125" s="46"/>
      <c r="F125" s="43">
        <f t="shared" si="7"/>
        <v>0</v>
      </c>
      <c r="G125" s="46"/>
      <c r="H125" s="46"/>
      <c r="I125" s="46"/>
      <c r="J125" s="43">
        <f t="shared" si="8"/>
        <v>0</v>
      </c>
      <c r="K125" s="43">
        <f t="shared" si="9"/>
        <v>0</v>
      </c>
      <c r="L125" s="43">
        <f t="shared" si="10"/>
        <v>0</v>
      </c>
    </row>
    <row r="126" spans="1:12" x14ac:dyDescent="0.3">
      <c r="A126" s="44">
        <v>116</v>
      </c>
      <c r="B126" s="47" t="s">
        <v>112</v>
      </c>
      <c r="C126" s="45" t="s">
        <v>11</v>
      </c>
      <c r="D126" s="46">
        <v>2</v>
      </c>
      <c r="E126" s="46"/>
      <c r="F126" s="43">
        <f t="shared" si="7"/>
        <v>0</v>
      </c>
      <c r="G126" s="46"/>
      <c r="H126" s="46"/>
      <c r="I126" s="46"/>
      <c r="J126" s="43">
        <f t="shared" si="8"/>
        <v>0</v>
      </c>
      <c r="K126" s="43">
        <f t="shared" si="9"/>
        <v>0</v>
      </c>
      <c r="L126" s="43">
        <f t="shared" si="10"/>
        <v>0</v>
      </c>
    </row>
    <row r="127" spans="1:12" x14ac:dyDescent="0.3">
      <c r="A127" s="44">
        <v>117</v>
      </c>
      <c r="B127" s="47" t="s">
        <v>113</v>
      </c>
      <c r="C127" s="45" t="s">
        <v>11</v>
      </c>
      <c r="D127" s="46">
        <v>1</v>
      </c>
      <c r="E127" s="46"/>
      <c r="F127" s="43">
        <f t="shared" si="7"/>
        <v>0</v>
      </c>
      <c r="G127" s="46"/>
      <c r="H127" s="46"/>
      <c r="I127" s="46"/>
      <c r="J127" s="43">
        <f t="shared" si="8"/>
        <v>0</v>
      </c>
      <c r="K127" s="43">
        <f t="shared" si="9"/>
        <v>0</v>
      </c>
      <c r="L127" s="43">
        <f t="shared" si="10"/>
        <v>0</v>
      </c>
    </row>
    <row r="128" spans="1:12" x14ac:dyDescent="0.3">
      <c r="A128" s="44">
        <v>118</v>
      </c>
      <c r="B128" s="47" t="s">
        <v>114</v>
      </c>
      <c r="C128" s="45" t="s">
        <v>11</v>
      </c>
      <c r="D128" s="46">
        <v>2</v>
      </c>
      <c r="E128" s="46"/>
      <c r="F128" s="43">
        <f t="shared" si="7"/>
        <v>0</v>
      </c>
      <c r="G128" s="46"/>
      <c r="H128" s="46"/>
      <c r="I128" s="46"/>
      <c r="J128" s="43">
        <f t="shared" si="8"/>
        <v>0</v>
      </c>
      <c r="K128" s="43">
        <f t="shared" si="9"/>
        <v>0</v>
      </c>
      <c r="L128" s="43">
        <f t="shared" si="10"/>
        <v>0</v>
      </c>
    </row>
    <row r="129" spans="1:12" x14ac:dyDescent="0.3">
      <c r="A129" s="44">
        <v>119</v>
      </c>
      <c r="B129" s="47" t="s">
        <v>115</v>
      </c>
      <c r="C129" s="45" t="s">
        <v>11</v>
      </c>
      <c r="D129" s="46">
        <v>20</v>
      </c>
      <c r="E129" s="46"/>
      <c r="F129" s="43">
        <f t="shared" si="7"/>
        <v>0</v>
      </c>
      <c r="G129" s="46"/>
      <c r="H129" s="46"/>
      <c r="I129" s="46"/>
      <c r="J129" s="43">
        <f t="shared" si="8"/>
        <v>0</v>
      </c>
      <c r="K129" s="43">
        <f t="shared" si="9"/>
        <v>0</v>
      </c>
      <c r="L129" s="43">
        <f t="shared" si="10"/>
        <v>0</v>
      </c>
    </row>
    <row r="130" spans="1:12" x14ac:dyDescent="0.3">
      <c r="A130" s="44">
        <v>120</v>
      </c>
      <c r="B130" s="47" t="s">
        <v>116</v>
      </c>
      <c r="C130" s="45" t="s">
        <v>11</v>
      </c>
      <c r="D130" s="46">
        <v>80</v>
      </c>
      <c r="E130" s="46"/>
      <c r="F130" s="43">
        <f t="shared" si="7"/>
        <v>0</v>
      </c>
      <c r="G130" s="46"/>
      <c r="H130" s="46"/>
      <c r="I130" s="46"/>
      <c r="J130" s="43">
        <f t="shared" si="8"/>
        <v>0</v>
      </c>
      <c r="K130" s="43">
        <f t="shared" si="9"/>
        <v>0</v>
      </c>
      <c r="L130" s="43">
        <f t="shared" si="10"/>
        <v>0</v>
      </c>
    </row>
    <row r="131" spans="1:12" x14ac:dyDescent="0.3">
      <c r="A131" s="44">
        <v>121</v>
      </c>
      <c r="B131" s="47" t="s">
        <v>117</v>
      </c>
      <c r="C131" s="45" t="s">
        <v>100</v>
      </c>
      <c r="D131" s="46">
        <v>174</v>
      </c>
      <c r="E131" s="46"/>
      <c r="F131" s="43">
        <f t="shared" si="7"/>
        <v>0</v>
      </c>
      <c r="G131" s="46"/>
      <c r="H131" s="46"/>
      <c r="I131" s="46"/>
      <c r="J131" s="43">
        <f t="shared" si="8"/>
        <v>0</v>
      </c>
      <c r="K131" s="43">
        <f t="shared" si="9"/>
        <v>0</v>
      </c>
      <c r="L131" s="43">
        <f t="shared" si="10"/>
        <v>0</v>
      </c>
    </row>
    <row r="132" spans="1:12" x14ac:dyDescent="0.3">
      <c r="A132" s="44">
        <v>122</v>
      </c>
      <c r="B132" s="47" t="s">
        <v>118</v>
      </c>
      <c r="C132" s="45" t="s">
        <v>100</v>
      </c>
      <c r="D132" s="46">
        <v>8</v>
      </c>
      <c r="E132" s="46"/>
      <c r="F132" s="43">
        <f t="shared" si="7"/>
        <v>0</v>
      </c>
      <c r="G132" s="46"/>
      <c r="H132" s="46"/>
      <c r="I132" s="46"/>
      <c r="J132" s="43">
        <f t="shared" si="8"/>
        <v>0</v>
      </c>
      <c r="K132" s="43">
        <f t="shared" si="9"/>
        <v>0</v>
      </c>
      <c r="L132" s="43">
        <f t="shared" si="10"/>
        <v>0</v>
      </c>
    </row>
    <row r="133" spans="1:12" x14ac:dyDescent="0.3">
      <c r="A133" s="44">
        <v>123</v>
      </c>
      <c r="B133" s="47" t="s">
        <v>119</v>
      </c>
      <c r="C133" s="45" t="s">
        <v>11</v>
      </c>
      <c r="D133" s="46">
        <v>124</v>
      </c>
      <c r="E133" s="46"/>
      <c r="F133" s="43">
        <f t="shared" si="7"/>
        <v>0</v>
      </c>
      <c r="G133" s="46"/>
      <c r="H133" s="46"/>
      <c r="I133" s="46"/>
      <c r="J133" s="43">
        <f t="shared" si="8"/>
        <v>0</v>
      </c>
      <c r="K133" s="43">
        <f t="shared" si="9"/>
        <v>0</v>
      </c>
      <c r="L133" s="43">
        <f t="shared" si="10"/>
        <v>0</v>
      </c>
    </row>
    <row r="134" spans="1:12" x14ac:dyDescent="0.3">
      <c r="A134" s="44">
        <v>124</v>
      </c>
      <c r="B134" s="47" t="s">
        <v>120</v>
      </c>
      <c r="C134" s="45" t="s">
        <v>11</v>
      </c>
      <c r="D134" s="46">
        <v>17</v>
      </c>
      <c r="E134" s="46"/>
      <c r="F134" s="43">
        <f t="shared" si="7"/>
        <v>0</v>
      </c>
      <c r="G134" s="46"/>
      <c r="H134" s="46"/>
      <c r="I134" s="46"/>
      <c r="J134" s="43">
        <f t="shared" si="8"/>
        <v>0</v>
      </c>
      <c r="K134" s="43">
        <f t="shared" si="9"/>
        <v>0</v>
      </c>
      <c r="L134" s="43">
        <f t="shared" si="10"/>
        <v>0</v>
      </c>
    </row>
    <row r="135" spans="1:12" x14ac:dyDescent="0.3">
      <c r="A135" s="44">
        <v>125</v>
      </c>
      <c r="B135" s="47" t="s">
        <v>121</v>
      </c>
      <c r="C135" s="45" t="s">
        <v>6</v>
      </c>
      <c r="D135" s="46">
        <v>30</v>
      </c>
      <c r="E135" s="46"/>
      <c r="F135" s="43">
        <f t="shared" si="7"/>
        <v>0</v>
      </c>
      <c r="G135" s="46"/>
      <c r="H135" s="46"/>
      <c r="I135" s="46"/>
      <c r="J135" s="43">
        <f t="shared" si="8"/>
        <v>0</v>
      </c>
      <c r="K135" s="43">
        <f t="shared" si="9"/>
        <v>0</v>
      </c>
      <c r="L135" s="43">
        <f t="shared" si="10"/>
        <v>0</v>
      </c>
    </row>
    <row r="136" spans="1:12" x14ac:dyDescent="0.3">
      <c r="A136" s="44">
        <v>126</v>
      </c>
      <c r="B136" s="47" t="s">
        <v>122</v>
      </c>
      <c r="C136" s="45" t="s">
        <v>8</v>
      </c>
      <c r="D136" s="46">
        <v>30</v>
      </c>
      <c r="E136" s="46"/>
      <c r="F136" s="43">
        <f t="shared" si="7"/>
        <v>0</v>
      </c>
      <c r="G136" s="46"/>
      <c r="H136" s="46"/>
      <c r="I136" s="46"/>
      <c r="J136" s="43">
        <f t="shared" si="8"/>
        <v>0</v>
      </c>
      <c r="K136" s="43">
        <f t="shared" si="9"/>
        <v>0</v>
      </c>
      <c r="L136" s="43">
        <f t="shared" si="10"/>
        <v>0</v>
      </c>
    </row>
    <row r="137" spans="1:12" x14ac:dyDescent="0.3">
      <c r="A137" s="44">
        <v>127</v>
      </c>
      <c r="B137" s="27" t="s">
        <v>123</v>
      </c>
      <c r="C137" s="45" t="s">
        <v>38</v>
      </c>
      <c r="D137" s="46">
        <v>350</v>
      </c>
      <c r="E137" s="46"/>
      <c r="F137" s="43">
        <f t="shared" si="7"/>
        <v>0</v>
      </c>
      <c r="G137" s="46"/>
      <c r="H137" s="46"/>
      <c r="I137" s="46"/>
      <c r="J137" s="43">
        <f t="shared" si="8"/>
        <v>0</v>
      </c>
      <c r="K137" s="43">
        <f t="shared" si="9"/>
        <v>0</v>
      </c>
      <c r="L137" s="43">
        <f t="shared" si="10"/>
        <v>0</v>
      </c>
    </row>
    <row r="138" spans="1:12" x14ac:dyDescent="0.3">
      <c r="A138" s="44">
        <v>128</v>
      </c>
      <c r="B138" s="27" t="s">
        <v>124</v>
      </c>
      <c r="C138" s="45" t="s">
        <v>38</v>
      </c>
      <c r="D138" s="46">
        <v>350</v>
      </c>
      <c r="E138" s="46"/>
      <c r="F138" s="43">
        <f t="shared" ref="F138:F201" si="11">D138*E138</f>
        <v>0</v>
      </c>
      <c r="G138" s="46"/>
      <c r="H138" s="46"/>
      <c r="I138" s="46"/>
      <c r="J138" s="43">
        <f t="shared" si="8"/>
        <v>0</v>
      </c>
      <c r="K138" s="43">
        <f t="shared" si="9"/>
        <v>0</v>
      </c>
      <c r="L138" s="43">
        <f t="shared" si="10"/>
        <v>0</v>
      </c>
    </row>
    <row r="139" spans="1:12" x14ac:dyDescent="0.3">
      <c r="A139" s="44">
        <v>129</v>
      </c>
      <c r="B139" s="27" t="s">
        <v>125</v>
      </c>
      <c r="C139" s="45" t="s">
        <v>38</v>
      </c>
      <c r="D139" s="46">
        <v>350</v>
      </c>
      <c r="E139" s="46"/>
      <c r="F139" s="43">
        <f t="shared" si="11"/>
        <v>0</v>
      </c>
      <c r="G139" s="46"/>
      <c r="H139" s="46"/>
      <c r="I139" s="46"/>
      <c r="J139" s="43">
        <f t="shared" si="8"/>
        <v>0</v>
      </c>
      <c r="K139" s="43">
        <f t="shared" si="9"/>
        <v>0</v>
      </c>
      <c r="L139" s="43">
        <f t="shared" si="10"/>
        <v>0</v>
      </c>
    </row>
    <row r="140" spans="1:12" x14ac:dyDescent="0.3">
      <c r="A140" s="44">
        <v>130</v>
      </c>
      <c r="B140" s="27" t="s">
        <v>126</v>
      </c>
      <c r="C140" s="45" t="s">
        <v>38</v>
      </c>
      <c r="D140" s="46">
        <v>350</v>
      </c>
      <c r="E140" s="46"/>
      <c r="F140" s="43">
        <f t="shared" si="11"/>
        <v>0</v>
      </c>
      <c r="G140" s="46"/>
      <c r="H140" s="46"/>
      <c r="I140" s="46"/>
      <c r="J140" s="43">
        <f t="shared" si="8"/>
        <v>0</v>
      </c>
      <c r="K140" s="43">
        <f t="shared" si="9"/>
        <v>0</v>
      </c>
      <c r="L140" s="43">
        <f t="shared" si="10"/>
        <v>0</v>
      </c>
    </row>
    <row r="141" spans="1:12" x14ac:dyDescent="0.3">
      <c r="A141" s="44">
        <v>131</v>
      </c>
      <c r="B141" s="27" t="s">
        <v>127</v>
      </c>
      <c r="C141" s="45" t="s">
        <v>38</v>
      </c>
      <c r="D141" s="46">
        <v>120</v>
      </c>
      <c r="E141" s="46"/>
      <c r="F141" s="43">
        <f t="shared" si="11"/>
        <v>0</v>
      </c>
      <c r="G141" s="46"/>
      <c r="H141" s="46"/>
      <c r="I141" s="46"/>
      <c r="J141" s="43">
        <f t="shared" si="8"/>
        <v>0</v>
      </c>
      <c r="K141" s="43">
        <f t="shared" si="9"/>
        <v>0</v>
      </c>
      <c r="L141" s="43">
        <f t="shared" si="10"/>
        <v>0</v>
      </c>
    </row>
    <row r="142" spans="1:12" x14ac:dyDescent="0.3">
      <c r="A142" s="44">
        <v>132</v>
      </c>
      <c r="B142" s="27" t="s">
        <v>128</v>
      </c>
      <c r="C142" s="45" t="s">
        <v>38</v>
      </c>
      <c r="D142" s="46">
        <v>120</v>
      </c>
      <c r="E142" s="46"/>
      <c r="F142" s="43">
        <f t="shared" si="11"/>
        <v>0</v>
      </c>
      <c r="G142" s="46"/>
      <c r="H142" s="46"/>
      <c r="I142" s="46"/>
      <c r="J142" s="43">
        <f t="shared" si="8"/>
        <v>0</v>
      </c>
      <c r="K142" s="43">
        <f t="shared" si="9"/>
        <v>0</v>
      </c>
      <c r="L142" s="43">
        <f t="shared" si="10"/>
        <v>0</v>
      </c>
    </row>
    <row r="143" spans="1:12" x14ac:dyDescent="0.3">
      <c r="A143" s="44">
        <v>133</v>
      </c>
      <c r="B143" s="27" t="s">
        <v>129</v>
      </c>
      <c r="C143" s="45" t="s">
        <v>38</v>
      </c>
      <c r="D143" s="46">
        <v>120</v>
      </c>
      <c r="E143" s="46"/>
      <c r="F143" s="43">
        <f t="shared" si="11"/>
        <v>0</v>
      </c>
      <c r="G143" s="46"/>
      <c r="H143" s="46"/>
      <c r="I143" s="46"/>
      <c r="J143" s="43">
        <f t="shared" si="8"/>
        <v>0</v>
      </c>
      <c r="K143" s="43">
        <f t="shared" si="9"/>
        <v>0</v>
      </c>
      <c r="L143" s="43">
        <f t="shared" si="10"/>
        <v>0</v>
      </c>
    </row>
    <row r="144" spans="1:12" x14ac:dyDescent="0.3">
      <c r="A144" s="44">
        <v>134</v>
      </c>
      <c r="B144" s="27" t="s">
        <v>130</v>
      </c>
      <c r="C144" s="45" t="s">
        <v>38</v>
      </c>
      <c r="D144" s="46">
        <v>120</v>
      </c>
      <c r="E144" s="46"/>
      <c r="F144" s="43">
        <f t="shared" si="11"/>
        <v>0</v>
      </c>
      <c r="G144" s="46"/>
      <c r="H144" s="46"/>
      <c r="I144" s="46"/>
      <c r="J144" s="43">
        <f t="shared" si="8"/>
        <v>0</v>
      </c>
      <c r="K144" s="43">
        <f t="shared" si="9"/>
        <v>0</v>
      </c>
      <c r="L144" s="43">
        <f t="shared" si="10"/>
        <v>0</v>
      </c>
    </row>
    <row r="145" spans="1:12" ht="20.100000000000001" customHeight="1" x14ac:dyDescent="0.3">
      <c r="A145" s="69" t="s">
        <v>556</v>
      </c>
      <c r="B145" s="70" t="s">
        <v>164</v>
      </c>
      <c r="C145" s="70"/>
      <c r="D145" s="71"/>
      <c r="E145" s="71"/>
      <c r="F145" s="71"/>
      <c r="G145" s="71"/>
      <c r="H145" s="71"/>
      <c r="I145" s="71"/>
      <c r="J145" s="71"/>
      <c r="K145" s="71"/>
      <c r="L145" s="71"/>
    </row>
    <row r="146" spans="1:12" ht="31.2" x14ac:dyDescent="0.3">
      <c r="A146" s="48">
        <v>135</v>
      </c>
      <c r="B146" s="49" t="s">
        <v>165</v>
      </c>
      <c r="C146" s="18" t="s">
        <v>6</v>
      </c>
      <c r="D146" s="43">
        <v>654</v>
      </c>
      <c r="E146" s="43"/>
      <c r="F146" s="43">
        <f t="shared" si="11"/>
        <v>0</v>
      </c>
      <c r="G146" s="43"/>
      <c r="H146" s="43"/>
      <c r="I146" s="43"/>
      <c r="J146" s="43">
        <f t="shared" ref="J146:J153" si="12">+G146*$E146</f>
        <v>0</v>
      </c>
      <c r="K146" s="43">
        <f t="shared" ref="K146:K153" si="13">+H146*$E146</f>
        <v>0</v>
      </c>
      <c r="L146" s="43">
        <f t="shared" ref="L146:L153" si="14">+I146*$E146</f>
        <v>0</v>
      </c>
    </row>
    <row r="147" spans="1:12" ht="31.2" x14ac:dyDescent="0.3">
      <c r="A147" s="48">
        <v>136</v>
      </c>
      <c r="B147" s="49" t="s">
        <v>166</v>
      </c>
      <c r="C147" s="18" t="s">
        <v>6</v>
      </c>
      <c r="D147" s="43">
        <v>654</v>
      </c>
      <c r="E147" s="43"/>
      <c r="F147" s="43">
        <f t="shared" si="11"/>
        <v>0</v>
      </c>
      <c r="G147" s="43"/>
      <c r="H147" s="43"/>
      <c r="I147" s="43"/>
      <c r="J147" s="43">
        <f t="shared" si="12"/>
        <v>0</v>
      </c>
      <c r="K147" s="43">
        <f t="shared" si="13"/>
        <v>0</v>
      </c>
      <c r="L147" s="43">
        <f t="shared" si="14"/>
        <v>0</v>
      </c>
    </row>
    <row r="148" spans="1:12" x14ac:dyDescent="0.3">
      <c r="A148" s="48">
        <v>137</v>
      </c>
      <c r="B148" s="49" t="s">
        <v>167</v>
      </c>
      <c r="C148" s="18" t="s">
        <v>6</v>
      </c>
      <c r="D148" s="43">
        <v>675.8</v>
      </c>
      <c r="E148" s="43"/>
      <c r="F148" s="43">
        <f t="shared" si="11"/>
        <v>0</v>
      </c>
      <c r="G148" s="43"/>
      <c r="H148" s="43"/>
      <c r="I148" s="43"/>
      <c r="J148" s="43">
        <f t="shared" si="12"/>
        <v>0</v>
      </c>
      <c r="K148" s="43">
        <f t="shared" si="13"/>
        <v>0</v>
      </c>
      <c r="L148" s="43">
        <f t="shared" si="14"/>
        <v>0</v>
      </c>
    </row>
    <row r="149" spans="1:12" x14ac:dyDescent="0.3">
      <c r="A149" s="48">
        <v>138</v>
      </c>
      <c r="B149" s="24" t="s">
        <v>168</v>
      </c>
      <c r="C149" s="18" t="s">
        <v>11</v>
      </c>
      <c r="D149" s="43">
        <v>2</v>
      </c>
      <c r="E149" s="43"/>
      <c r="F149" s="43">
        <f t="shared" si="11"/>
        <v>0</v>
      </c>
      <c r="G149" s="43"/>
      <c r="H149" s="43"/>
      <c r="I149" s="43"/>
      <c r="J149" s="43">
        <f t="shared" si="12"/>
        <v>0</v>
      </c>
      <c r="K149" s="43">
        <f t="shared" si="13"/>
        <v>0</v>
      </c>
      <c r="L149" s="43">
        <f t="shared" si="14"/>
        <v>0</v>
      </c>
    </row>
    <row r="150" spans="1:12" x14ac:dyDescent="0.3">
      <c r="A150" s="48">
        <v>139</v>
      </c>
      <c r="B150" s="24" t="s">
        <v>169</v>
      </c>
      <c r="C150" s="18" t="s">
        <v>11</v>
      </c>
      <c r="D150" s="43">
        <v>3</v>
      </c>
      <c r="E150" s="43"/>
      <c r="F150" s="43">
        <f t="shared" si="11"/>
        <v>0</v>
      </c>
      <c r="G150" s="43"/>
      <c r="H150" s="43"/>
      <c r="I150" s="43"/>
      <c r="J150" s="43">
        <f t="shared" si="12"/>
        <v>0</v>
      </c>
      <c r="K150" s="43">
        <f t="shared" si="13"/>
        <v>0</v>
      </c>
      <c r="L150" s="43">
        <f t="shared" si="14"/>
        <v>0</v>
      </c>
    </row>
    <row r="151" spans="1:12" x14ac:dyDescent="0.3">
      <c r="A151" s="48">
        <v>140</v>
      </c>
      <c r="B151" s="24" t="s">
        <v>170</v>
      </c>
      <c r="C151" s="18" t="s">
        <v>11</v>
      </c>
      <c r="D151" s="43">
        <v>3</v>
      </c>
      <c r="E151" s="43"/>
      <c r="F151" s="43">
        <f t="shared" si="11"/>
        <v>0</v>
      </c>
      <c r="G151" s="43"/>
      <c r="H151" s="43"/>
      <c r="I151" s="43"/>
      <c r="J151" s="43">
        <f t="shared" si="12"/>
        <v>0</v>
      </c>
      <c r="K151" s="43">
        <f t="shared" si="13"/>
        <v>0</v>
      </c>
      <c r="L151" s="43">
        <f t="shared" si="14"/>
        <v>0</v>
      </c>
    </row>
    <row r="152" spans="1:12" x14ac:dyDescent="0.3">
      <c r="A152" s="48">
        <v>141</v>
      </c>
      <c r="B152" s="24" t="s">
        <v>171</v>
      </c>
      <c r="C152" s="18" t="s">
        <v>11</v>
      </c>
      <c r="D152" s="43">
        <v>1</v>
      </c>
      <c r="E152" s="43"/>
      <c r="F152" s="43">
        <f t="shared" si="11"/>
        <v>0</v>
      </c>
      <c r="G152" s="43"/>
      <c r="H152" s="43"/>
      <c r="I152" s="43"/>
      <c r="J152" s="43">
        <f t="shared" si="12"/>
        <v>0</v>
      </c>
      <c r="K152" s="43">
        <f t="shared" si="13"/>
        <v>0</v>
      </c>
      <c r="L152" s="43">
        <f t="shared" si="14"/>
        <v>0</v>
      </c>
    </row>
    <row r="153" spans="1:12" ht="31.2" x14ac:dyDescent="0.3">
      <c r="A153" s="48">
        <v>142</v>
      </c>
      <c r="B153" s="24" t="s">
        <v>172</v>
      </c>
      <c r="C153" s="18" t="s">
        <v>6</v>
      </c>
      <c r="D153" s="43">
        <v>90</v>
      </c>
      <c r="E153" s="43"/>
      <c r="F153" s="43">
        <f t="shared" si="11"/>
        <v>0</v>
      </c>
      <c r="G153" s="43"/>
      <c r="H153" s="43"/>
      <c r="I153" s="43"/>
      <c r="J153" s="43">
        <f t="shared" si="12"/>
        <v>0</v>
      </c>
      <c r="K153" s="43">
        <f t="shared" si="13"/>
        <v>0</v>
      </c>
      <c r="L153" s="43">
        <f t="shared" si="14"/>
        <v>0</v>
      </c>
    </row>
    <row r="154" spans="1:12" ht="20.100000000000001" customHeight="1" x14ac:dyDescent="0.3">
      <c r="A154" s="69" t="s">
        <v>557</v>
      </c>
      <c r="B154" s="70" t="s">
        <v>173</v>
      </c>
      <c r="C154" s="70"/>
      <c r="D154" s="71"/>
      <c r="E154" s="71"/>
      <c r="F154" s="71"/>
      <c r="G154" s="71"/>
      <c r="H154" s="71"/>
      <c r="I154" s="71"/>
      <c r="J154" s="71"/>
      <c r="K154" s="71"/>
      <c r="L154" s="71"/>
    </row>
    <row r="155" spans="1:12" ht="46.8" x14ac:dyDescent="0.3">
      <c r="A155" s="48">
        <v>143</v>
      </c>
      <c r="B155" s="50" t="s">
        <v>174</v>
      </c>
      <c r="C155" s="18" t="s">
        <v>6</v>
      </c>
      <c r="D155" s="43">
        <v>200.7</v>
      </c>
      <c r="E155" s="43"/>
      <c r="F155" s="43">
        <f t="shared" si="11"/>
        <v>0</v>
      </c>
      <c r="G155" s="43"/>
      <c r="H155" s="43"/>
      <c r="I155" s="43"/>
      <c r="J155" s="43">
        <f t="shared" ref="J155:J158" si="15">+G155*$E155</f>
        <v>0</v>
      </c>
      <c r="K155" s="43">
        <f t="shared" ref="K155:K158" si="16">+H155*$E155</f>
        <v>0</v>
      </c>
      <c r="L155" s="43">
        <f t="shared" ref="L155:L158" si="17">+I155*$E155</f>
        <v>0</v>
      </c>
    </row>
    <row r="156" spans="1:12" ht="31.2" x14ac:dyDescent="0.3">
      <c r="A156" s="48">
        <v>144</v>
      </c>
      <c r="B156" s="50" t="s">
        <v>175</v>
      </c>
      <c r="C156" s="18" t="s">
        <v>8</v>
      </c>
      <c r="D156" s="43">
        <v>102.95</v>
      </c>
      <c r="E156" s="43"/>
      <c r="F156" s="43">
        <f t="shared" si="11"/>
        <v>0</v>
      </c>
      <c r="G156" s="43"/>
      <c r="H156" s="43"/>
      <c r="I156" s="43"/>
      <c r="J156" s="43">
        <f t="shared" si="15"/>
        <v>0</v>
      </c>
      <c r="K156" s="43">
        <f t="shared" si="16"/>
        <v>0</v>
      </c>
      <c r="L156" s="43">
        <f t="shared" si="17"/>
        <v>0</v>
      </c>
    </row>
    <row r="157" spans="1:12" ht="31.2" x14ac:dyDescent="0.3">
      <c r="A157" s="48">
        <v>145</v>
      </c>
      <c r="B157" s="50" t="s">
        <v>176</v>
      </c>
      <c r="C157" s="18" t="s">
        <v>8</v>
      </c>
      <c r="D157" s="43">
        <v>102.95</v>
      </c>
      <c r="E157" s="43"/>
      <c r="F157" s="43">
        <f t="shared" si="11"/>
        <v>0</v>
      </c>
      <c r="G157" s="43"/>
      <c r="H157" s="43"/>
      <c r="I157" s="43"/>
      <c r="J157" s="43">
        <f t="shared" si="15"/>
        <v>0</v>
      </c>
      <c r="K157" s="43">
        <f t="shared" si="16"/>
        <v>0</v>
      </c>
      <c r="L157" s="43">
        <f t="shared" si="17"/>
        <v>0</v>
      </c>
    </row>
    <row r="158" spans="1:12" x14ac:dyDescent="0.3">
      <c r="A158" s="48">
        <v>146</v>
      </c>
      <c r="B158" s="49" t="s">
        <v>177</v>
      </c>
      <c r="C158" s="18" t="s">
        <v>0</v>
      </c>
      <c r="D158" s="43">
        <v>9</v>
      </c>
      <c r="E158" s="43"/>
      <c r="F158" s="43">
        <f t="shared" si="11"/>
        <v>0</v>
      </c>
      <c r="G158" s="43"/>
      <c r="H158" s="43"/>
      <c r="I158" s="43"/>
      <c r="J158" s="43">
        <f t="shared" si="15"/>
        <v>0</v>
      </c>
      <c r="K158" s="43">
        <f t="shared" si="16"/>
        <v>0</v>
      </c>
      <c r="L158" s="43">
        <f t="shared" si="17"/>
        <v>0</v>
      </c>
    </row>
    <row r="159" spans="1:12" ht="20.100000000000001" customHeight="1" x14ac:dyDescent="0.3">
      <c r="A159" s="69" t="s">
        <v>558</v>
      </c>
      <c r="B159" s="70" t="s">
        <v>178</v>
      </c>
      <c r="C159" s="70"/>
      <c r="D159" s="71"/>
      <c r="E159" s="71"/>
      <c r="F159" s="71"/>
      <c r="G159" s="71"/>
      <c r="H159" s="71"/>
      <c r="I159" s="71"/>
      <c r="J159" s="71"/>
      <c r="K159" s="71"/>
      <c r="L159" s="71"/>
    </row>
    <row r="160" spans="1:12" x14ac:dyDescent="0.3">
      <c r="A160" s="48">
        <v>147</v>
      </c>
      <c r="B160" s="24" t="s">
        <v>179</v>
      </c>
      <c r="C160" s="51" t="s">
        <v>6</v>
      </c>
      <c r="D160" s="52">
        <v>1580</v>
      </c>
      <c r="E160" s="52"/>
      <c r="F160" s="43">
        <f t="shared" si="11"/>
        <v>0</v>
      </c>
      <c r="G160" s="52"/>
      <c r="H160" s="52"/>
      <c r="I160" s="52"/>
      <c r="J160" s="43">
        <f t="shared" ref="J160:J172" si="18">+G160*$E160</f>
        <v>0</v>
      </c>
      <c r="K160" s="43">
        <f t="shared" ref="K160:K172" si="19">+H160*$E160</f>
        <v>0</v>
      </c>
      <c r="L160" s="43">
        <f t="shared" ref="L160:L172" si="20">+I160*$E160</f>
        <v>0</v>
      </c>
    </row>
    <row r="161" spans="1:12" ht="31.2" x14ac:dyDescent="0.3">
      <c r="A161" s="48">
        <v>148</v>
      </c>
      <c r="B161" s="50" t="s">
        <v>180</v>
      </c>
      <c r="C161" s="18" t="s">
        <v>8</v>
      </c>
      <c r="D161" s="43">
        <v>113</v>
      </c>
      <c r="E161" s="43"/>
      <c r="F161" s="43">
        <f t="shared" si="11"/>
        <v>0</v>
      </c>
      <c r="G161" s="43"/>
      <c r="H161" s="43"/>
      <c r="I161" s="43"/>
      <c r="J161" s="43">
        <f t="shared" si="18"/>
        <v>0</v>
      </c>
      <c r="K161" s="43">
        <f t="shared" si="19"/>
        <v>0</v>
      </c>
      <c r="L161" s="43">
        <f t="shared" si="20"/>
        <v>0</v>
      </c>
    </row>
    <row r="162" spans="1:12" ht="31.2" x14ac:dyDescent="0.3">
      <c r="A162" s="48">
        <v>149</v>
      </c>
      <c r="B162" s="50" t="s">
        <v>181</v>
      </c>
      <c r="C162" s="53" t="s">
        <v>6</v>
      </c>
      <c r="D162" s="43">
        <v>660</v>
      </c>
      <c r="E162" s="43"/>
      <c r="F162" s="43">
        <f t="shared" si="11"/>
        <v>0</v>
      </c>
      <c r="G162" s="43"/>
      <c r="H162" s="43"/>
      <c r="I162" s="43"/>
      <c r="J162" s="43">
        <f t="shared" si="18"/>
        <v>0</v>
      </c>
      <c r="K162" s="43">
        <f t="shared" si="19"/>
        <v>0</v>
      </c>
      <c r="L162" s="43">
        <f t="shared" si="20"/>
        <v>0</v>
      </c>
    </row>
    <row r="163" spans="1:12" x14ac:dyDescent="0.3">
      <c r="A163" s="48">
        <v>150</v>
      </c>
      <c r="B163" s="50" t="s">
        <v>182</v>
      </c>
      <c r="C163" s="53" t="s">
        <v>6</v>
      </c>
      <c r="D163" s="43">
        <v>582</v>
      </c>
      <c r="E163" s="43"/>
      <c r="F163" s="43">
        <f t="shared" si="11"/>
        <v>0</v>
      </c>
      <c r="G163" s="43"/>
      <c r="H163" s="43"/>
      <c r="I163" s="43"/>
      <c r="J163" s="43">
        <f t="shared" si="18"/>
        <v>0</v>
      </c>
      <c r="K163" s="43">
        <f t="shared" si="19"/>
        <v>0</v>
      </c>
      <c r="L163" s="43">
        <f t="shared" si="20"/>
        <v>0</v>
      </c>
    </row>
    <row r="164" spans="1:12" ht="31.2" x14ac:dyDescent="0.3">
      <c r="A164" s="48">
        <v>151</v>
      </c>
      <c r="B164" s="50" t="s">
        <v>183</v>
      </c>
      <c r="C164" s="53" t="s">
        <v>8</v>
      </c>
      <c r="D164" s="43">
        <v>280</v>
      </c>
      <c r="E164" s="43"/>
      <c r="F164" s="43">
        <f t="shared" si="11"/>
        <v>0</v>
      </c>
      <c r="G164" s="43"/>
      <c r="H164" s="43"/>
      <c r="I164" s="43"/>
      <c r="J164" s="43">
        <f t="shared" si="18"/>
        <v>0</v>
      </c>
      <c r="K164" s="43">
        <f t="shared" si="19"/>
        <v>0</v>
      </c>
      <c r="L164" s="43">
        <f t="shared" si="20"/>
        <v>0</v>
      </c>
    </row>
    <row r="165" spans="1:12" ht="31.2" x14ac:dyDescent="0.3">
      <c r="A165" s="48">
        <v>152</v>
      </c>
      <c r="B165" s="50" t="s">
        <v>184</v>
      </c>
      <c r="C165" s="53" t="s">
        <v>8</v>
      </c>
      <c r="D165" s="43">
        <v>352</v>
      </c>
      <c r="E165" s="43"/>
      <c r="F165" s="43">
        <f t="shared" si="11"/>
        <v>0</v>
      </c>
      <c r="G165" s="43"/>
      <c r="H165" s="43"/>
      <c r="I165" s="43"/>
      <c r="J165" s="43">
        <f t="shared" si="18"/>
        <v>0</v>
      </c>
      <c r="K165" s="43">
        <f t="shared" si="19"/>
        <v>0</v>
      </c>
      <c r="L165" s="43">
        <f t="shared" si="20"/>
        <v>0</v>
      </c>
    </row>
    <row r="166" spans="1:12" x14ac:dyDescent="0.3">
      <c r="A166" s="48">
        <v>153</v>
      </c>
      <c r="B166" s="50" t="s">
        <v>185</v>
      </c>
      <c r="C166" s="53" t="s">
        <v>6</v>
      </c>
      <c r="D166" s="43">
        <v>320</v>
      </c>
      <c r="E166" s="43"/>
      <c r="F166" s="43">
        <f t="shared" si="11"/>
        <v>0</v>
      </c>
      <c r="G166" s="43"/>
      <c r="H166" s="43"/>
      <c r="I166" s="43"/>
      <c r="J166" s="43">
        <f t="shared" si="18"/>
        <v>0</v>
      </c>
      <c r="K166" s="43">
        <f t="shared" si="19"/>
        <v>0</v>
      </c>
      <c r="L166" s="43">
        <f t="shared" si="20"/>
        <v>0</v>
      </c>
    </row>
    <row r="167" spans="1:12" x14ac:dyDescent="0.3">
      <c r="A167" s="48">
        <v>154</v>
      </c>
      <c r="B167" s="50" t="s">
        <v>186</v>
      </c>
      <c r="C167" s="53" t="s">
        <v>8</v>
      </c>
      <c r="D167" s="43">
        <v>383</v>
      </c>
      <c r="E167" s="43"/>
      <c r="F167" s="43">
        <f t="shared" si="11"/>
        <v>0</v>
      </c>
      <c r="G167" s="43"/>
      <c r="H167" s="43"/>
      <c r="I167" s="43"/>
      <c r="J167" s="43">
        <f t="shared" si="18"/>
        <v>0</v>
      </c>
      <c r="K167" s="43">
        <f t="shared" si="19"/>
        <v>0</v>
      </c>
      <c r="L167" s="43">
        <f t="shared" si="20"/>
        <v>0</v>
      </c>
    </row>
    <row r="168" spans="1:12" ht="46.8" x14ac:dyDescent="0.3">
      <c r="A168" s="48">
        <v>155</v>
      </c>
      <c r="B168" s="50" t="s">
        <v>187</v>
      </c>
      <c r="C168" s="53" t="s">
        <v>6</v>
      </c>
      <c r="D168" s="43">
        <v>660</v>
      </c>
      <c r="E168" s="43"/>
      <c r="F168" s="43">
        <f t="shared" si="11"/>
        <v>0</v>
      </c>
      <c r="G168" s="43"/>
      <c r="H168" s="43"/>
      <c r="I168" s="43"/>
      <c r="J168" s="43">
        <f t="shared" si="18"/>
        <v>0</v>
      </c>
      <c r="K168" s="43">
        <f t="shared" si="19"/>
        <v>0</v>
      </c>
      <c r="L168" s="43">
        <f t="shared" si="20"/>
        <v>0</v>
      </c>
    </row>
    <row r="169" spans="1:12" ht="46.8" x14ac:dyDescent="0.3">
      <c r="A169" s="48">
        <v>156</v>
      </c>
      <c r="B169" s="50" t="s">
        <v>188</v>
      </c>
      <c r="C169" s="53" t="s">
        <v>8</v>
      </c>
      <c r="D169" s="43">
        <v>280</v>
      </c>
      <c r="E169" s="43"/>
      <c r="F169" s="43">
        <f t="shared" si="11"/>
        <v>0</v>
      </c>
      <c r="G169" s="43"/>
      <c r="H169" s="43"/>
      <c r="I169" s="43"/>
      <c r="J169" s="43">
        <f t="shared" si="18"/>
        <v>0</v>
      </c>
      <c r="K169" s="43">
        <f t="shared" si="19"/>
        <v>0</v>
      </c>
      <c r="L169" s="43">
        <f t="shared" si="20"/>
        <v>0</v>
      </c>
    </row>
    <row r="170" spans="1:12" ht="31.2" x14ac:dyDescent="0.3">
      <c r="A170" s="48">
        <v>157</v>
      </c>
      <c r="B170" s="50" t="s">
        <v>189</v>
      </c>
      <c r="C170" s="53" t="s">
        <v>6</v>
      </c>
      <c r="D170" s="43">
        <v>660</v>
      </c>
      <c r="E170" s="43"/>
      <c r="F170" s="43">
        <f t="shared" si="11"/>
        <v>0</v>
      </c>
      <c r="G170" s="43"/>
      <c r="H170" s="43"/>
      <c r="I170" s="43"/>
      <c r="J170" s="43">
        <f t="shared" si="18"/>
        <v>0</v>
      </c>
      <c r="K170" s="43">
        <f t="shared" si="19"/>
        <v>0</v>
      </c>
      <c r="L170" s="43">
        <f t="shared" si="20"/>
        <v>0</v>
      </c>
    </row>
    <row r="171" spans="1:12" ht="31.2" x14ac:dyDescent="0.3">
      <c r="A171" s="48">
        <v>158</v>
      </c>
      <c r="B171" s="49" t="s">
        <v>190</v>
      </c>
      <c r="C171" s="18" t="s">
        <v>6</v>
      </c>
      <c r="D171" s="43">
        <v>585</v>
      </c>
      <c r="E171" s="43"/>
      <c r="F171" s="43">
        <f t="shared" si="11"/>
        <v>0</v>
      </c>
      <c r="G171" s="43"/>
      <c r="H171" s="43"/>
      <c r="I171" s="43"/>
      <c r="J171" s="43">
        <f t="shared" si="18"/>
        <v>0</v>
      </c>
      <c r="K171" s="43">
        <f t="shared" si="19"/>
        <v>0</v>
      </c>
      <c r="L171" s="43">
        <f t="shared" si="20"/>
        <v>0</v>
      </c>
    </row>
    <row r="172" spans="1:12" x14ac:dyDescent="0.3">
      <c r="A172" s="48">
        <v>159</v>
      </c>
      <c r="B172" s="49" t="s">
        <v>191</v>
      </c>
      <c r="C172" s="18" t="s">
        <v>6</v>
      </c>
      <c r="D172" s="43">
        <v>585</v>
      </c>
      <c r="E172" s="43"/>
      <c r="F172" s="43">
        <f t="shared" si="11"/>
        <v>0</v>
      </c>
      <c r="G172" s="43"/>
      <c r="H172" s="43"/>
      <c r="I172" s="43"/>
      <c r="J172" s="43">
        <f t="shared" si="18"/>
        <v>0</v>
      </c>
      <c r="K172" s="43">
        <f t="shared" si="19"/>
        <v>0</v>
      </c>
      <c r="L172" s="43">
        <f t="shared" si="20"/>
        <v>0</v>
      </c>
    </row>
    <row r="173" spans="1:12" ht="20.100000000000001" customHeight="1" x14ac:dyDescent="0.3">
      <c r="A173" s="69" t="s">
        <v>2</v>
      </c>
      <c r="B173" s="70" t="s">
        <v>192</v>
      </c>
      <c r="C173" s="70"/>
      <c r="D173" s="71"/>
      <c r="E173" s="71"/>
      <c r="F173" s="71"/>
      <c r="G173" s="71"/>
      <c r="H173" s="71"/>
      <c r="I173" s="71"/>
      <c r="J173" s="71"/>
      <c r="K173" s="71"/>
      <c r="L173" s="71"/>
    </row>
    <row r="174" spans="1:12" ht="46.8" x14ac:dyDescent="0.3">
      <c r="A174" s="48">
        <v>160</v>
      </c>
      <c r="B174" s="50" t="s">
        <v>193</v>
      </c>
      <c r="C174" s="53" t="s">
        <v>38</v>
      </c>
      <c r="D174" s="43">
        <v>15</v>
      </c>
      <c r="E174" s="43"/>
      <c r="F174" s="43">
        <f t="shared" si="11"/>
        <v>0</v>
      </c>
      <c r="G174" s="43"/>
      <c r="H174" s="43"/>
      <c r="I174" s="43"/>
      <c r="J174" s="43">
        <f t="shared" ref="J174:J175" si="21">+G174*$E174</f>
        <v>0</v>
      </c>
      <c r="K174" s="43">
        <f t="shared" ref="K174:K175" si="22">+H174*$E174</f>
        <v>0</v>
      </c>
      <c r="L174" s="43">
        <f t="shared" ref="L174:L175" si="23">+I174*$E174</f>
        <v>0</v>
      </c>
    </row>
    <row r="175" spans="1:12" x14ac:dyDescent="0.3">
      <c r="A175" s="48">
        <v>161</v>
      </c>
      <c r="B175" s="50" t="s">
        <v>194</v>
      </c>
      <c r="C175" s="53" t="s">
        <v>8</v>
      </c>
      <c r="D175" s="43">
        <v>38</v>
      </c>
      <c r="E175" s="43"/>
      <c r="F175" s="43">
        <f t="shared" si="11"/>
        <v>0</v>
      </c>
      <c r="G175" s="43"/>
      <c r="H175" s="43"/>
      <c r="I175" s="43"/>
      <c r="J175" s="43">
        <f t="shared" si="21"/>
        <v>0</v>
      </c>
      <c r="K175" s="43">
        <f t="shared" si="22"/>
        <v>0</v>
      </c>
      <c r="L175" s="43">
        <f t="shared" si="23"/>
        <v>0</v>
      </c>
    </row>
    <row r="176" spans="1:12" ht="20.100000000000001" customHeight="1" x14ac:dyDescent="0.3">
      <c r="A176" s="69" t="s">
        <v>3</v>
      </c>
      <c r="B176" s="70" t="s">
        <v>195</v>
      </c>
      <c r="C176" s="70"/>
      <c r="D176" s="71"/>
      <c r="E176" s="71"/>
      <c r="F176" s="71"/>
      <c r="G176" s="71"/>
      <c r="H176" s="71"/>
      <c r="I176" s="71"/>
      <c r="J176" s="71"/>
      <c r="K176" s="71"/>
      <c r="L176" s="71"/>
    </row>
    <row r="177" spans="1:12" ht="31.2" x14ac:dyDescent="0.3">
      <c r="A177" s="48">
        <v>162</v>
      </c>
      <c r="B177" s="49" t="s">
        <v>196</v>
      </c>
      <c r="C177" s="18" t="s">
        <v>6</v>
      </c>
      <c r="D177" s="54">
        <v>237.38</v>
      </c>
      <c r="E177" s="54"/>
      <c r="F177" s="43">
        <f t="shared" si="11"/>
        <v>0</v>
      </c>
      <c r="G177" s="54"/>
      <c r="H177" s="54"/>
      <c r="I177" s="54"/>
      <c r="J177" s="43">
        <f t="shared" ref="J177:J184" si="24">+G177*$E177</f>
        <v>0</v>
      </c>
      <c r="K177" s="43">
        <f t="shared" ref="K177:K184" si="25">+H177*$E177</f>
        <v>0</v>
      </c>
      <c r="L177" s="43">
        <f t="shared" ref="L177:L184" si="26">+I177*$E177</f>
        <v>0</v>
      </c>
    </row>
    <row r="178" spans="1:12" ht="31.2" x14ac:dyDescent="0.3">
      <c r="A178" s="48">
        <v>163</v>
      </c>
      <c r="B178" s="49" t="s">
        <v>197</v>
      </c>
      <c r="C178" s="18" t="s">
        <v>6</v>
      </c>
      <c r="D178" s="54">
        <v>237.38</v>
      </c>
      <c r="E178" s="54"/>
      <c r="F178" s="43">
        <f t="shared" si="11"/>
        <v>0</v>
      </c>
      <c r="G178" s="54"/>
      <c r="H178" s="54"/>
      <c r="I178" s="54"/>
      <c r="J178" s="43">
        <f t="shared" si="24"/>
        <v>0</v>
      </c>
      <c r="K178" s="43">
        <f t="shared" si="25"/>
        <v>0</v>
      </c>
      <c r="L178" s="43">
        <f t="shared" si="26"/>
        <v>0</v>
      </c>
    </row>
    <row r="179" spans="1:12" x14ac:dyDescent="0.3">
      <c r="A179" s="48">
        <v>164</v>
      </c>
      <c r="B179" s="49" t="s">
        <v>198</v>
      </c>
      <c r="C179" s="53" t="s">
        <v>6</v>
      </c>
      <c r="D179" s="54">
        <v>1806.6</v>
      </c>
      <c r="E179" s="54"/>
      <c r="F179" s="43">
        <f t="shared" si="11"/>
        <v>0</v>
      </c>
      <c r="G179" s="54"/>
      <c r="H179" s="54"/>
      <c r="I179" s="54"/>
      <c r="J179" s="43">
        <f t="shared" si="24"/>
        <v>0</v>
      </c>
      <c r="K179" s="43">
        <f t="shared" si="25"/>
        <v>0</v>
      </c>
      <c r="L179" s="43">
        <f t="shared" si="26"/>
        <v>0</v>
      </c>
    </row>
    <row r="180" spans="1:12" ht="31.2" x14ac:dyDescent="0.3">
      <c r="A180" s="48">
        <v>165</v>
      </c>
      <c r="B180" s="49" t="s">
        <v>199</v>
      </c>
      <c r="C180" s="18" t="s">
        <v>8</v>
      </c>
      <c r="D180" s="54">
        <v>200.8</v>
      </c>
      <c r="E180" s="54"/>
      <c r="F180" s="43">
        <f t="shared" si="11"/>
        <v>0</v>
      </c>
      <c r="G180" s="54"/>
      <c r="H180" s="54"/>
      <c r="I180" s="54"/>
      <c r="J180" s="43">
        <f t="shared" si="24"/>
        <v>0</v>
      </c>
      <c r="K180" s="43">
        <f t="shared" si="25"/>
        <v>0</v>
      </c>
      <c r="L180" s="43">
        <f t="shared" si="26"/>
        <v>0</v>
      </c>
    </row>
    <row r="181" spans="1:12" ht="31.2" x14ac:dyDescent="0.3">
      <c r="A181" s="48">
        <v>166</v>
      </c>
      <c r="B181" s="49" t="s">
        <v>200</v>
      </c>
      <c r="C181" s="18" t="s">
        <v>6</v>
      </c>
      <c r="D181" s="54">
        <v>1317.2</v>
      </c>
      <c r="E181" s="54"/>
      <c r="F181" s="43">
        <f t="shared" si="11"/>
        <v>0</v>
      </c>
      <c r="G181" s="54"/>
      <c r="H181" s="54"/>
      <c r="I181" s="54"/>
      <c r="J181" s="43">
        <f t="shared" si="24"/>
        <v>0</v>
      </c>
      <c r="K181" s="43">
        <f t="shared" si="25"/>
        <v>0</v>
      </c>
      <c r="L181" s="43">
        <f t="shared" si="26"/>
        <v>0</v>
      </c>
    </row>
    <row r="182" spans="1:12" x14ac:dyDescent="0.3">
      <c r="A182" s="48">
        <v>167</v>
      </c>
      <c r="B182" s="49" t="s">
        <v>201</v>
      </c>
      <c r="C182" s="51" t="s">
        <v>0</v>
      </c>
      <c r="D182" s="43">
        <v>2</v>
      </c>
      <c r="E182" s="43"/>
      <c r="F182" s="43">
        <f t="shared" si="11"/>
        <v>0</v>
      </c>
      <c r="G182" s="43"/>
      <c r="H182" s="43"/>
      <c r="I182" s="43"/>
      <c r="J182" s="43">
        <f t="shared" si="24"/>
        <v>0</v>
      </c>
      <c r="K182" s="43">
        <f t="shared" si="25"/>
        <v>0</v>
      </c>
      <c r="L182" s="43">
        <f t="shared" si="26"/>
        <v>0</v>
      </c>
    </row>
    <row r="183" spans="1:12" x14ac:dyDescent="0.3">
      <c r="A183" s="48">
        <v>168</v>
      </c>
      <c r="B183" s="49" t="s">
        <v>202</v>
      </c>
      <c r="C183" s="51" t="s">
        <v>0</v>
      </c>
      <c r="D183" s="43">
        <v>2</v>
      </c>
      <c r="E183" s="43"/>
      <c r="F183" s="43">
        <f t="shared" si="11"/>
        <v>0</v>
      </c>
      <c r="G183" s="43"/>
      <c r="H183" s="43"/>
      <c r="I183" s="43"/>
      <c r="J183" s="43">
        <f t="shared" si="24"/>
        <v>0</v>
      </c>
      <c r="K183" s="43">
        <f t="shared" si="25"/>
        <v>0</v>
      </c>
      <c r="L183" s="43">
        <f t="shared" si="26"/>
        <v>0</v>
      </c>
    </row>
    <row r="184" spans="1:12" ht="31.2" x14ac:dyDescent="0.3">
      <c r="A184" s="48">
        <v>169</v>
      </c>
      <c r="B184" s="49" t="s">
        <v>203</v>
      </c>
      <c r="C184" s="51" t="s">
        <v>0</v>
      </c>
      <c r="D184" s="43">
        <v>2</v>
      </c>
      <c r="E184" s="43"/>
      <c r="F184" s="43">
        <f t="shared" si="11"/>
        <v>0</v>
      </c>
      <c r="G184" s="43"/>
      <c r="H184" s="43"/>
      <c r="I184" s="43"/>
      <c r="J184" s="43">
        <f t="shared" si="24"/>
        <v>0</v>
      </c>
      <c r="K184" s="43">
        <f t="shared" si="25"/>
        <v>0</v>
      </c>
      <c r="L184" s="43">
        <f t="shared" si="26"/>
        <v>0</v>
      </c>
    </row>
    <row r="185" spans="1:12" ht="20.100000000000001" customHeight="1" x14ac:dyDescent="0.3">
      <c r="A185" s="69" t="s">
        <v>4</v>
      </c>
      <c r="B185" s="70" t="s">
        <v>204</v>
      </c>
      <c r="C185" s="70"/>
      <c r="D185" s="71"/>
      <c r="E185" s="71"/>
      <c r="F185" s="71"/>
      <c r="G185" s="71"/>
      <c r="H185" s="71"/>
      <c r="I185" s="71"/>
      <c r="J185" s="71"/>
      <c r="K185" s="71"/>
      <c r="L185" s="71"/>
    </row>
    <row r="186" spans="1:12" ht="46.8" x14ac:dyDescent="0.3">
      <c r="A186" s="48">
        <v>170</v>
      </c>
      <c r="B186" s="49" t="s">
        <v>205</v>
      </c>
      <c r="C186" s="18" t="s">
        <v>8</v>
      </c>
      <c r="D186" s="54">
        <v>23</v>
      </c>
      <c r="E186" s="54"/>
      <c r="F186" s="43">
        <f t="shared" si="11"/>
        <v>0</v>
      </c>
      <c r="G186" s="54"/>
      <c r="H186" s="54"/>
      <c r="I186" s="54"/>
      <c r="J186" s="43">
        <f t="shared" ref="J186:J196" si="27">+G186*$E186</f>
        <v>0</v>
      </c>
      <c r="K186" s="43">
        <f t="shared" ref="K186:K196" si="28">+H186*$E186</f>
        <v>0</v>
      </c>
      <c r="L186" s="43">
        <f t="shared" ref="L186:L196" si="29">+I186*$E186</f>
        <v>0</v>
      </c>
    </row>
    <row r="187" spans="1:12" ht="46.8" x14ac:dyDescent="0.3">
      <c r="A187" s="48">
        <v>171</v>
      </c>
      <c r="B187" s="50" t="s">
        <v>206</v>
      </c>
      <c r="C187" s="18" t="s">
        <v>6</v>
      </c>
      <c r="D187" s="43">
        <v>1065.73</v>
      </c>
      <c r="E187" s="43"/>
      <c r="F187" s="43">
        <f t="shared" si="11"/>
        <v>0</v>
      </c>
      <c r="G187" s="43"/>
      <c r="H187" s="43"/>
      <c r="I187" s="43"/>
      <c r="J187" s="43">
        <f t="shared" si="27"/>
        <v>0</v>
      </c>
      <c r="K187" s="43">
        <f t="shared" si="28"/>
        <v>0</v>
      </c>
      <c r="L187" s="43">
        <f t="shared" si="29"/>
        <v>0</v>
      </c>
    </row>
    <row r="188" spans="1:12" ht="62.4" x14ac:dyDescent="0.3">
      <c r="A188" s="48">
        <v>172</v>
      </c>
      <c r="B188" s="50" t="s">
        <v>207</v>
      </c>
      <c r="C188" s="18" t="s">
        <v>6</v>
      </c>
      <c r="D188" s="43">
        <v>109.4</v>
      </c>
      <c r="E188" s="43"/>
      <c r="F188" s="43">
        <f t="shared" si="11"/>
        <v>0</v>
      </c>
      <c r="G188" s="43"/>
      <c r="H188" s="43"/>
      <c r="I188" s="43"/>
      <c r="J188" s="43">
        <f t="shared" si="27"/>
        <v>0</v>
      </c>
      <c r="K188" s="43">
        <f t="shared" si="28"/>
        <v>0</v>
      </c>
      <c r="L188" s="43">
        <f t="shared" si="29"/>
        <v>0</v>
      </c>
    </row>
    <row r="189" spans="1:12" ht="46.8" x14ac:dyDescent="0.3">
      <c r="A189" s="48">
        <v>173</v>
      </c>
      <c r="B189" s="50" t="s">
        <v>208</v>
      </c>
      <c r="C189" s="18" t="s">
        <v>6</v>
      </c>
      <c r="D189" s="43">
        <v>159.65</v>
      </c>
      <c r="E189" s="43"/>
      <c r="F189" s="43">
        <f t="shared" si="11"/>
        <v>0</v>
      </c>
      <c r="G189" s="43"/>
      <c r="H189" s="43"/>
      <c r="I189" s="43"/>
      <c r="J189" s="43">
        <f t="shared" si="27"/>
        <v>0</v>
      </c>
      <c r="K189" s="43">
        <f t="shared" si="28"/>
        <v>0</v>
      </c>
      <c r="L189" s="43">
        <f t="shared" si="29"/>
        <v>0</v>
      </c>
    </row>
    <row r="190" spans="1:12" ht="46.8" x14ac:dyDescent="0.3">
      <c r="A190" s="48">
        <v>174</v>
      </c>
      <c r="B190" s="50" t="s">
        <v>209</v>
      </c>
      <c r="C190" s="18" t="s">
        <v>6</v>
      </c>
      <c r="D190" s="43">
        <v>154.4</v>
      </c>
      <c r="E190" s="43"/>
      <c r="F190" s="43">
        <f t="shared" si="11"/>
        <v>0</v>
      </c>
      <c r="G190" s="43"/>
      <c r="H190" s="43"/>
      <c r="I190" s="43"/>
      <c r="J190" s="43">
        <f t="shared" si="27"/>
        <v>0</v>
      </c>
      <c r="K190" s="43">
        <f t="shared" si="28"/>
        <v>0</v>
      </c>
      <c r="L190" s="43">
        <f t="shared" si="29"/>
        <v>0</v>
      </c>
    </row>
    <row r="191" spans="1:12" ht="46.8" x14ac:dyDescent="0.3">
      <c r="A191" s="48">
        <v>175</v>
      </c>
      <c r="B191" s="50" t="s">
        <v>210</v>
      </c>
      <c r="C191" s="18" t="s">
        <v>6</v>
      </c>
      <c r="D191" s="43">
        <v>57.7</v>
      </c>
      <c r="E191" s="43"/>
      <c r="F191" s="43">
        <f t="shared" si="11"/>
        <v>0</v>
      </c>
      <c r="G191" s="43"/>
      <c r="H191" s="43"/>
      <c r="I191" s="43"/>
      <c r="J191" s="43">
        <f t="shared" si="27"/>
        <v>0</v>
      </c>
      <c r="K191" s="43">
        <f t="shared" si="28"/>
        <v>0</v>
      </c>
      <c r="L191" s="43">
        <f t="shared" si="29"/>
        <v>0</v>
      </c>
    </row>
    <row r="192" spans="1:12" ht="31.2" x14ac:dyDescent="0.3">
      <c r="A192" s="48">
        <v>176</v>
      </c>
      <c r="B192" s="50" t="s">
        <v>211</v>
      </c>
      <c r="C192" s="18" t="s">
        <v>6</v>
      </c>
      <c r="D192" s="43">
        <v>1355</v>
      </c>
      <c r="E192" s="43"/>
      <c r="F192" s="43">
        <f t="shared" si="11"/>
        <v>0</v>
      </c>
      <c r="G192" s="43"/>
      <c r="H192" s="43"/>
      <c r="I192" s="43"/>
      <c r="J192" s="43">
        <f t="shared" si="27"/>
        <v>0</v>
      </c>
      <c r="K192" s="43">
        <f t="shared" si="28"/>
        <v>0</v>
      </c>
      <c r="L192" s="43">
        <f t="shared" si="29"/>
        <v>0</v>
      </c>
    </row>
    <row r="193" spans="1:12" ht="46.8" x14ac:dyDescent="0.3">
      <c r="A193" s="48">
        <v>177</v>
      </c>
      <c r="B193" s="50" t="s">
        <v>212</v>
      </c>
      <c r="C193" s="18" t="s">
        <v>6</v>
      </c>
      <c r="D193" s="43">
        <v>333.92</v>
      </c>
      <c r="E193" s="43"/>
      <c r="F193" s="43">
        <f t="shared" si="11"/>
        <v>0</v>
      </c>
      <c r="G193" s="43"/>
      <c r="H193" s="43"/>
      <c r="I193" s="43"/>
      <c r="J193" s="43">
        <f t="shared" si="27"/>
        <v>0</v>
      </c>
      <c r="K193" s="43">
        <f t="shared" si="28"/>
        <v>0</v>
      </c>
      <c r="L193" s="43">
        <f t="shared" si="29"/>
        <v>0</v>
      </c>
    </row>
    <row r="194" spans="1:12" ht="31.2" x14ac:dyDescent="0.3">
      <c r="A194" s="48">
        <v>178</v>
      </c>
      <c r="B194" s="49" t="s">
        <v>213</v>
      </c>
      <c r="C194" s="18" t="s">
        <v>8</v>
      </c>
      <c r="D194" s="54">
        <v>200.8</v>
      </c>
      <c r="E194" s="54"/>
      <c r="F194" s="43">
        <f t="shared" si="11"/>
        <v>0</v>
      </c>
      <c r="G194" s="54"/>
      <c r="H194" s="54"/>
      <c r="I194" s="54"/>
      <c r="J194" s="43">
        <f t="shared" si="27"/>
        <v>0</v>
      </c>
      <c r="K194" s="43">
        <f t="shared" si="28"/>
        <v>0</v>
      </c>
      <c r="L194" s="43">
        <f t="shared" si="29"/>
        <v>0</v>
      </c>
    </row>
    <row r="195" spans="1:12" x14ac:dyDescent="0.3">
      <c r="A195" s="48">
        <v>179</v>
      </c>
      <c r="B195" s="49" t="s">
        <v>549</v>
      </c>
      <c r="C195" s="18" t="s">
        <v>6</v>
      </c>
      <c r="D195" s="54">
        <v>580</v>
      </c>
      <c r="E195" s="54"/>
      <c r="F195" s="43">
        <f t="shared" si="11"/>
        <v>0</v>
      </c>
      <c r="G195" s="54"/>
      <c r="H195" s="54"/>
      <c r="I195" s="54"/>
      <c r="J195" s="43">
        <f t="shared" si="27"/>
        <v>0</v>
      </c>
      <c r="K195" s="43">
        <f t="shared" si="28"/>
        <v>0</v>
      </c>
      <c r="L195" s="43">
        <f t="shared" si="29"/>
        <v>0</v>
      </c>
    </row>
    <row r="196" spans="1:12" x14ac:dyDescent="0.3">
      <c r="A196" s="48">
        <v>180</v>
      </c>
      <c r="B196" s="49" t="s">
        <v>550</v>
      </c>
      <c r="C196" s="18" t="s">
        <v>6</v>
      </c>
      <c r="D196" s="54">
        <v>47.6</v>
      </c>
      <c r="E196" s="54"/>
      <c r="F196" s="43">
        <f t="shared" si="11"/>
        <v>0</v>
      </c>
      <c r="G196" s="54"/>
      <c r="H196" s="54"/>
      <c r="I196" s="54"/>
      <c r="J196" s="43">
        <f t="shared" si="27"/>
        <v>0</v>
      </c>
      <c r="K196" s="43">
        <f t="shared" si="28"/>
        <v>0</v>
      </c>
      <c r="L196" s="43">
        <f t="shared" si="29"/>
        <v>0</v>
      </c>
    </row>
    <row r="197" spans="1:12" ht="20.100000000000001" customHeight="1" x14ac:dyDescent="0.3">
      <c r="A197" s="69" t="s">
        <v>351</v>
      </c>
      <c r="B197" s="70" t="s">
        <v>214</v>
      </c>
      <c r="C197" s="70"/>
      <c r="D197" s="71"/>
      <c r="E197" s="71"/>
      <c r="F197" s="71"/>
      <c r="G197" s="71"/>
      <c r="H197" s="71"/>
      <c r="I197" s="71"/>
      <c r="J197" s="71"/>
      <c r="K197" s="71"/>
      <c r="L197" s="71"/>
    </row>
    <row r="198" spans="1:12" ht="78" x14ac:dyDescent="0.3">
      <c r="A198" s="48">
        <v>181</v>
      </c>
      <c r="B198" s="50" t="s">
        <v>215</v>
      </c>
      <c r="C198" s="53" t="s">
        <v>6</v>
      </c>
      <c r="D198" s="54">
        <v>3.36</v>
      </c>
      <c r="E198" s="54"/>
      <c r="F198" s="43">
        <f t="shared" si="11"/>
        <v>0</v>
      </c>
      <c r="G198" s="54"/>
      <c r="H198" s="54"/>
      <c r="I198" s="54"/>
      <c r="J198" s="43">
        <f t="shared" ref="J198:J213" si="30">+G198*$E198</f>
        <v>0</v>
      </c>
      <c r="K198" s="43">
        <f t="shared" ref="K198:K213" si="31">+H198*$E198</f>
        <v>0</v>
      </c>
      <c r="L198" s="43">
        <f t="shared" ref="L198:L213" si="32">+I198*$E198</f>
        <v>0</v>
      </c>
    </row>
    <row r="199" spans="1:12" ht="78" x14ac:dyDescent="0.3">
      <c r="A199" s="48">
        <v>182</v>
      </c>
      <c r="B199" s="50" t="s">
        <v>216</v>
      </c>
      <c r="C199" s="53" t="s">
        <v>6</v>
      </c>
      <c r="D199" s="54">
        <v>3.36</v>
      </c>
      <c r="E199" s="54"/>
      <c r="F199" s="43">
        <f t="shared" si="11"/>
        <v>0</v>
      </c>
      <c r="G199" s="54"/>
      <c r="H199" s="54"/>
      <c r="I199" s="54"/>
      <c r="J199" s="43">
        <f t="shared" si="30"/>
        <v>0</v>
      </c>
      <c r="K199" s="43">
        <f t="shared" si="31"/>
        <v>0</v>
      </c>
      <c r="L199" s="43">
        <f t="shared" si="32"/>
        <v>0</v>
      </c>
    </row>
    <row r="200" spans="1:12" ht="31.2" x14ac:dyDescent="0.3">
      <c r="A200" s="48">
        <v>183</v>
      </c>
      <c r="B200" s="50" t="s">
        <v>217</v>
      </c>
      <c r="C200" s="53" t="s">
        <v>6</v>
      </c>
      <c r="D200" s="54">
        <v>65.099999999999994</v>
      </c>
      <c r="E200" s="54"/>
      <c r="F200" s="43">
        <f t="shared" si="11"/>
        <v>0</v>
      </c>
      <c r="G200" s="54"/>
      <c r="H200" s="54"/>
      <c r="I200" s="54"/>
      <c r="J200" s="43">
        <f t="shared" si="30"/>
        <v>0</v>
      </c>
      <c r="K200" s="43">
        <f t="shared" si="31"/>
        <v>0</v>
      </c>
      <c r="L200" s="43">
        <f t="shared" si="32"/>
        <v>0</v>
      </c>
    </row>
    <row r="201" spans="1:12" ht="62.4" x14ac:dyDescent="0.3">
      <c r="A201" s="48">
        <v>184</v>
      </c>
      <c r="B201" s="50" t="s">
        <v>218</v>
      </c>
      <c r="C201" s="53" t="s">
        <v>11</v>
      </c>
      <c r="D201" s="54">
        <v>1</v>
      </c>
      <c r="E201" s="54"/>
      <c r="F201" s="43">
        <f t="shared" si="11"/>
        <v>0</v>
      </c>
      <c r="G201" s="54"/>
      <c r="H201" s="54"/>
      <c r="I201" s="54"/>
      <c r="J201" s="43">
        <f t="shared" si="30"/>
        <v>0</v>
      </c>
      <c r="K201" s="43">
        <f t="shared" si="31"/>
        <v>0</v>
      </c>
      <c r="L201" s="43">
        <f t="shared" si="32"/>
        <v>0</v>
      </c>
    </row>
    <row r="202" spans="1:12" ht="62.4" x14ac:dyDescent="0.3">
      <c r="A202" s="48">
        <v>185</v>
      </c>
      <c r="B202" s="50" t="s">
        <v>219</v>
      </c>
      <c r="C202" s="53" t="s">
        <v>11</v>
      </c>
      <c r="D202" s="54">
        <v>1</v>
      </c>
      <c r="E202" s="54"/>
      <c r="F202" s="43">
        <f t="shared" ref="F202:F265" si="33">D202*E202</f>
        <v>0</v>
      </c>
      <c r="G202" s="54"/>
      <c r="H202" s="54"/>
      <c r="I202" s="54"/>
      <c r="J202" s="43">
        <f t="shared" si="30"/>
        <v>0</v>
      </c>
      <c r="K202" s="43">
        <f t="shared" si="31"/>
        <v>0</v>
      </c>
      <c r="L202" s="43">
        <f t="shared" si="32"/>
        <v>0</v>
      </c>
    </row>
    <row r="203" spans="1:12" ht="46.8" x14ac:dyDescent="0.3">
      <c r="A203" s="48">
        <v>186</v>
      </c>
      <c r="B203" s="50" t="s">
        <v>220</v>
      </c>
      <c r="C203" s="18" t="s">
        <v>11</v>
      </c>
      <c r="D203" s="54">
        <v>4</v>
      </c>
      <c r="E203" s="54"/>
      <c r="F203" s="43">
        <f t="shared" si="33"/>
        <v>0</v>
      </c>
      <c r="G203" s="54"/>
      <c r="H203" s="54"/>
      <c r="I203" s="54"/>
      <c r="J203" s="43">
        <f t="shared" si="30"/>
        <v>0</v>
      </c>
      <c r="K203" s="43">
        <f t="shared" si="31"/>
        <v>0</v>
      </c>
      <c r="L203" s="43">
        <f t="shared" si="32"/>
        <v>0</v>
      </c>
    </row>
    <row r="204" spans="1:12" ht="46.8" x14ac:dyDescent="0.3">
      <c r="A204" s="48">
        <v>187</v>
      </c>
      <c r="B204" s="50" t="s">
        <v>221</v>
      </c>
      <c r="C204" s="18" t="s">
        <v>11</v>
      </c>
      <c r="D204" s="54">
        <v>2</v>
      </c>
      <c r="E204" s="54"/>
      <c r="F204" s="43">
        <f t="shared" si="33"/>
        <v>0</v>
      </c>
      <c r="G204" s="54"/>
      <c r="H204" s="54"/>
      <c r="I204" s="54"/>
      <c r="J204" s="43">
        <f t="shared" si="30"/>
        <v>0</v>
      </c>
      <c r="K204" s="43">
        <f t="shared" si="31"/>
        <v>0</v>
      </c>
      <c r="L204" s="43">
        <f t="shared" si="32"/>
        <v>0</v>
      </c>
    </row>
    <row r="205" spans="1:12" ht="46.8" x14ac:dyDescent="0.3">
      <c r="A205" s="48">
        <v>188</v>
      </c>
      <c r="B205" s="50" t="s">
        <v>222</v>
      </c>
      <c r="C205" s="18" t="s">
        <v>11</v>
      </c>
      <c r="D205" s="54">
        <v>2</v>
      </c>
      <c r="E205" s="54"/>
      <c r="F205" s="43">
        <f t="shared" si="33"/>
        <v>0</v>
      </c>
      <c r="G205" s="54"/>
      <c r="H205" s="54"/>
      <c r="I205" s="54"/>
      <c r="J205" s="43">
        <f t="shared" si="30"/>
        <v>0</v>
      </c>
      <c r="K205" s="43">
        <f t="shared" si="31"/>
        <v>0</v>
      </c>
      <c r="L205" s="43">
        <f t="shared" si="32"/>
        <v>0</v>
      </c>
    </row>
    <row r="206" spans="1:12" ht="46.8" x14ac:dyDescent="0.3">
      <c r="A206" s="48">
        <v>189</v>
      </c>
      <c r="B206" s="50" t="s">
        <v>223</v>
      </c>
      <c r="C206" s="18" t="s">
        <v>11</v>
      </c>
      <c r="D206" s="54">
        <v>4</v>
      </c>
      <c r="E206" s="54"/>
      <c r="F206" s="43">
        <f t="shared" si="33"/>
        <v>0</v>
      </c>
      <c r="G206" s="54"/>
      <c r="H206" s="54"/>
      <c r="I206" s="54"/>
      <c r="J206" s="43">
        <f t="shared" si="30"/>
        <v>0</v>
      </c>
      <c r="K206" s="43">
        <f t="shared" si="31"/>
        <v>0</v>
      </c>
      <c r="L206" s="43">
        <f t="shared" si="32"/>
        <v>0</v>
      </c>
    </row>
    <row r="207" spans="1:12" ht="62.4" x14ac:dyDescent="0.3">
      <c r="A207" s="48">
        <v>190</v>
      </c>
      <c r="B207" s="50" t="s">
        <v>224</v>
      </c>
      <c r="C207" s="18" t="s">
        <v>11</v>
      </c>
      <c r="D207" s="54">
        <v>1</v>
      </c>
      <c r="E207" s="54"/>
      <c r="F207" s="43">
        <f t="shared" si="33"/>
        <v>0</v>
      </c>
      <c r="G207" s="54"/>
      <c r="H207" s="54"/>
      <c r="I207" s="54"/>
      <c r="J207" s="43">
        <f t="shared" si="30"/>
        <v>0</v>
      </c>
      <c r="K207" s="43">
        <f t="shared" si="31"/>
        <v>0</v>
      </c>
      <c r="L207" s="43">
        <f t="shared" si="32"/>
        <v>0</v>
      </c>
    </row>
    <row r="208" spans="1:12" ht="46.8" x14ac:dyDescent="0.3">
      <c r="A208" s="48">
        <v>191</v>
      </c>
      <c r="B208" s="50" t="s">
        <v>225</v>
      </c>
      <c r="C208" s="18" t="s">
        <v>11</v>
      </c>
      <c r="D208" s="54">
        <v>2</v>
      </c>
      <c r="E208" s="54"/>
      <c r="F208" s="43">
        <f t="shared" si="33"/>
        <v>0</v>
      </c>
      <c r="G208" s="54"/>
      <c r="H208" s="54"/>
      <c r="I208" s="54"/>
      <c r="J208" s="43">
        <f t="shared" si="30"/>
        <v>0</v>
      </c>
      <c r="K208" s="43">
        <f t="shared" si="31"/>
        <v>0</v>
      </c>
      <c r="L208" s="43">
        <f t="shared" si="32"/>
        <v>0</v>
      </c>
    </row>
    <row r="209" spans="1:12" ht="46.8" x14ac:dyDescent="0.3">
      <c r="A209" s="48">
        <v>192</v>
      </c>
      <c r="B209" s="50" t="s">
        <v>226</v>
      </c>
      <c r="C209" s="18" t="s">
        <v>11</v>
      </c>
      <c r="D209" s="54">
        <v>2</v>
      </c>
      <c r="E209" s="54"/>
      <c r="F209" s="43">
        <f t="shared" si="33"/>
        <v>0</v>
      </c>
      <c r="G209" s="54"/>
      <c r="H209" s="54"/>
      <c r="I209" s="54"/>
      <c r="J209" s="43">
        <f t="shared" si="30"/>
        <v>0</v>
      </c>
      <c r="K209" s="43">
        <f t="shared" si="31"/>
        <v>0</v>
      </c>
      <c r="L209" s="43">
        <f t="shared" si="32"/>
        <v>0</v>
      </c>
    </row>
    <row r="210" spans="1:12" ht="62.4" x14ac:dyDescent="0.3">
      <c r="A210" s="48">
        <v>193</v>
      </c>
      <c r="B210" s="50" t="s">
        <v>227</v>
      </c>
      <c r="C210" s="18" t="s">
        <v>11</v>
      </c>
      <c r="D210" s="54">
        <v>1</v>
      </c>
      <c r="E210" s="54"/>
      <c r="F210" s="43">
        <f t="shared" si="33"/>
        <v>0</v>
      </c>
      <c r="G210" s="54"/>
      <c r="H210" s="54"/>
      <c r="I210" s="54"/>
      <c r="J210" s="43">
        <f t="shared" si="30"/>
        <v>0</v>
      </c>
      <c r="K210" s="43">
        <f t="shared" si="31"/>
        <v>0</v>
      </c>
      <c r="L210" s="43">
        <f t="shared" si="32"/>
        <v>0</v>
      </c>
    </row>
    <row r="211" spans="1:12" ht="46.8" x14ac:dyDescent="0.3">
      <c r="A211" s="48">
        <v>194</v>
      </c>
      <c r="B211" s="50" t="s">
        <v>228</v>
      </c>
      <c r="C211" s="18" t="s">
        <v>11</v>
      </c>
      <c r="D211" s="54">
        <v>2</v>
      </c>
      <c r="E211" s="54"/>
      <c r="F211" s="43">
        <f t="shared" si="33"/>
        <v>0</v>
      </c>
      <c r="G211" s="54"/>
      <c r="H211" s="54"/>
      <c r="I211" s="54"/>
      <c r="J211" s="43">
        <f t="shared" si="30"/>
        <v>0</v>
      </c>
      <c r="K211" s="43">
        <f t="shared" si="31"/>
        <v>0</v>
      </c>
      <c r="L211" s="43">
        <f t="shared" si="32"/>
        <v>0</v>
      </c>
    </row>
    <row r="212" spans="1:12" ht="46.8" x14ac:dyDescent="0.3">
      <c r="A212" s="48">
        <v>195</v>
      </c>
      <c r="B212" s="50" t="s">
        <v>229</v>
      </c>
      <c r="C212" s="18" t="s">
        <v>11</v>
      </c>
      <c r="D212" s="54">
        <v>1</v>
      </c>
      <c r="E212" s="54"/>
      <c r="F212" s="43">
        <f t="shared" si="33"/>
        <v>0</v>
      </c>
      <c r="G212" s="54"/>
      <c r="H212" s="54"/>
      <c r="I212" s="54"/>
      <c r="J212" s="43">
        <f t="shared" si="30"/>
        <v>0</v>
      </c>
      <c r="K212" s="43">
        <f t="shared" si="31"/>
        <v>0</v>
      </c>
      <c r="L212" s="43">
        <f t="shared" si="32"/>
        <v>0</v>
      </c>
    </row>
    <row r="213" spans="1:12" ht="46.8" x14ac:dyDescent="0.3">
      <c r="A213" s="48">
        <v>196</v>
      </c>
      <c r="B213" s="50" t="s">
        <v>230</v>
      </c>
      <c r="C213" s="18" t="s">
        <v>11</v>
      </c>
      <c r="D213" s="54">
        <v>4</v>
      </c>
      <c r="E213" s="54"/>
      <c r="F213" s="43">
        <f t="shared" si="33"/>
        <v>0</v>
      </c>
      <c r="G213" s="54"/>
      <c r="H213" s="54"/>
      <c r="I213" s="54"/>
      <c r="J213" s="43">
        <f t="shared" si="30"/>
        <v>0</v>
      </c>
      <c r="K213" s="43">
        <f t="shared" si="31"/>
        <v>0</v>
      </c>
      <c r="L213" s="43">
        <f t="shared" si="32"/>
        <v>0</v>
      </c>
    </row>
    <row r="214" spans="1:12" ht="20.100000000000001" customHeight="1" x14ac:dyDescent="0.3">
      <c r="A214" s="69" t="s">
        <v>355</v>
      </c>
      <c r="B214" s="70" t="s">
        <v>231</v>
      </c>
      <c r="C214" s="70"/>
      <c r="D214" s="71"/>
      <c r="E214" s="71"/>
      <c r="F214" s="71"/>
      <c r="G214" s="71"/>
      <c r="H214" s="71"/>
      <c r="I214" s="71"/>
      <c r="J214" s="71"/>
      <c r="K214" s="71"/>
      <c r="L214" s="71"/>
    </row>
    <row r="215" spans="1:12" ht="31.2" x14ac:dyDescent="0.3">
      <c r="A215" s="48">
        <v>197</v>
      </c>
      <c r="B215" s="50" t="s">
        <v>232</v>
      </c>
      <c r="C215" s="18" t="s">
        <v>6</v>
      </c>
      <c r="D215" s="43">
        <v>73.88</v>
      </c>
      <c r="E215" s="43"/>
      <c r="F215" s="43">
        <f t="shared" si="33"/>
        <v>0</v>
      </c>
      <c r="G215" s="43"/>
      <c r="H215" s="43"/>
      <c r="I215" s="43"/>
      <c r="J215" s="43">
        <f t="shared" ref="J215:J234" si="34">+G215*$E215</f>
        <v>0</v>
      </c>
      <c r="K215" s="43">
        <f t="shared" ref="K215:K234" si="35">+H215*$E215</f>
        <v>0</v>
      </c>
      <c r="L215" s="43">
        <f t="shared" ref="L215:L234" si="36">+I215*$E215</f>
        <v>0</v>
      </c>
    </row>
    <row r="216" spans="1:12" ht="31.2" x14ac:dyDescent="0.3">
      <c r="A216" s="48">
        <v>198</v>
      </c>
      <c r="B216" s="50" t="s">
        <v>233</v>
      </c>
      <c r="C216" s="18" t="s">
        <v>6</v>
      </c>
      <c r="D216" s="43">
        <v>321.5</v>
      </c>
      <c r="E216" s="43"/>
      <c r="F216" s="43">
        <f t="shared" si="33"/>
        <v>0</v>
      </c>
      <c r="G216" s="43"/>
      <c r="H216" s="43"/>
      <c r="I216" s="43"/>
      <c r="J216" s="43">
        <f t="shared" si="34"/>
        <v>0</v>
      </c>
      <c r="K216" s="43">
        <f t="shared" si="35"/>
        <v>0</v>
      </c>
      <c r="L216" s="43">
        <f t="shared" si="36"/>
        <v>0</v>
      </c>
    </row>
    <row r="217" spans="1:12" ht="31.2" x14ac:dyDescent="0.3">
      <c r="A217" s="48">
        <f t="shared" ref="A217:A234" si="37">+A216+1</f>
        <v>199</v>
      </c>
      <c r="B217" s="50" t="s">
        <v>234</v>
      </c>
      <c r="C217" s="18" t="s">
        <v>6</v>
      </c>
      <c r="D217" s="43">
        <v>69.400000000000006</v>
      </c>
      <c r="E217" s="43"/>
      <c r="F217" s="43">
        <f t="shared" si="33"/>
        <v>0</v>
      </c>
      <c r="G217" s="43"/>
      <c r="H217" s="43"/>
      <c r="I217" s="43"/>
      <c r="J217" s="43">
        <f t="shared" si="34"/>
        <v>0</v>
      </c>
      <c r="K217" s="43">
        <f t="shared" si="35"/>
        <v>0</v>
      </c>
      <c r="L217" s="43">
        <f t="shared" si="36"/>
        <v>0</v>
      </c>
    </row>
    <row r="218" spans="1:12" ht="31.2" x14ac:dyDescent="0.3">
      <c r="A218" s="48">
        <f t="shared" si="37"/>
        <v>200</v>
      </c>
      <c r="B218" s="50" t="s">
        <v>235</v>
      </c>
      <c r="C218" s="18" t="s">
        <v>6</v>
      </c>
      <c r="D218" s="43">
        <v>187.8</v>
      </c>
      <c r="E218" s="43"/>
      <c r="F218" s="43">
        <f t="shared" si="33"/>
        <v>0</v>
      </c>
      <c r="G218" s="43"/>
      <c r="H218" s="43"/>
      <c r="I218" s="43"/>
      <c r="J218" s="43">
        <f t="shared" si="34"/>
        <v>0</v>
      </c>
      <c r="K218" s="43">
        <f t="shared" si="35"/>
        <v>0</v>
      </c>
      <c r="L218" s="43">
        <f t="shared" si="36"/>
        <v>0</v>
      </c>
    </row>
    <row r="219" spans="1:12" x14ac:dyDescent="0.3">
      <c r="A219" s="48">
        <f t="shared" si="37"/>
        <v>201</v>
      </c>
      <c r="B219" s="50" t="s">
        <v>236</v>
      </c>
      <c r="C219" s="18" t="s">
        <v>8</v>
      </c>
      <c r="D219" s="43">
        <v>114.75</v>
      </c>
      <c r="E219" s="43"/>
      <c r="F219" s="43">
        <f t="shared" si="33"/>
        <v>0</v>
      </c>
      <c r="G219" s="43"/>
      <c r="H219" s="43"/>
      <c r="I219" s="43"/>
      <c r="J219" s="43">
        <f t="shared" si="34"/>
        <v>0</v>
      </c>
      <c r="K219" s="43">
        <f t="shared" si="35"/>
        <v>0</v>
      </c>
      <c r="L219" s="43">
        <f t="shared" si="36"/>
        <v>0</v>
      </c>
    </row>
    <row r="220" spans="1:12" ht="31.2" x14ac:dyDescent="0.3">
      <c r="A220" s="48">
        <f t="shared" si="37"/>
        <v>202</v>
      </c>
      <c r="B220" s="50" t="s">
        <v>237</v>
      </c>
      <c r="C220" s="18" t="s">
        <v>8</v>
      </c>
      <c r="D220" s="43">
        <v>194.98</v>
      </c>
      <c r="E220" s="43"/>
      <c r="F220" s="43">
        <f t="shared" si="33"/>
        <v>0</v>
      </c>
      <c r="G220" s="43"/>
      <c r="H220" s="43"/>
      <c r="I220" s="43"/>
      <c r="J220" s="43">
        <f t="shared" si="34"/>
        <v>0</v>
      </c>
      <c r="K220" s="43">
        <f t="shared" si="35"/>
        <v>0</v>
      </c>
      <c r="L220" s="43">
        <f t="shared" si="36"/>
        <v>0</v>
      </c>
    </row>
    <row r="221" spans="1:12" ht="31.2" x14ac:dyDescent="0.3">
      <c r="A221" s="48">
        <f t="shared" si="37"/>
        <v>203</v>
      </c>
      <c r="B221" s="50" t="s">
        <v>238</v>
      </c>
      <c r="C221" s="18" t="s">
        <v>6</v>
      </c>
      <c r="D221" s="43">
        <v>408.96</v>
      </c>
      <c r="E221" s="43"/>
      <c r="F221" s="43">
        <f t="shared" si="33"/>
        <v>0</v>
      </c>
      <c r="G221" s="43"/>
      <c r="H221" s="43"/>
      <c r="I221" s="43"/>
      <c r="J221" s="43">
        <f t="shared" si="34"/>
        <v>0</v>
      </c>
      <c r="K221" s="43">
        <f t="shared" si="35"/>
        <v>0</v>
      </c>
      <c r="L221" s="43">
        <f t="shared" si="36"/>
        <v>0</v>
      </c>
    </row>
    <row r="222" spans="1:12" x14ac:dyDescent="0.3">
      <c r="A222" s="48">
        <f t="shared" si="37"/>
        <v>204</v>
      </c>
      <c r="B222" s="50" t="s">
        <v>239</v>
      </c>
      <c r="C222" s="18" t="s">
        <v>8</v>
      </c>
      <c r="D222" s="43">
        <v>20.399999999999999</v>
      </c>
      <c r="E222" s="43"/>
      <c r="F222" s="43">
        <f t="shared" si="33"/>
        <v>0</v>
      </c>
      <c r="G222" s="43"/>
      <c r="H222" s="43"/>
      <c r="I222" s="43"/>
      <c r="J222" s="43">
        <f t="shared" si="34"/>
        <v>0</v>
      </c>
      <c r="K222" s="43">
        <f t="shared" si="35"/>
        <v>0</v>
      </c>
      <c r="L222" s="43">
        <f t="shared" si="36"/>
        <v>0</v>
      </c>
    </row>
    <row r="223" spans="1:12" ht="46.8" x14ac:dyDescent="0.3">
      <c r="A223" s="48">
        <f t="shared" si="37"/>
        <v>205</v>
      </c>
      <c r="B223" s="50" t="s">
        <v>240</v>
      </c>
      <c r="C223" s="18" t="s">
        <v>6</v>
      </c>
      <c r="D223" s="43">
        <v>8.6</v>
      </c>
      <c r="E223" s="43"/>
      <c r="F223" s="43">
        <f t="shared" si="33"/>
        <v>0</v>
      </c>
      <c r="G223" s="43"/>
      <c r="H223" s="43"/>
      <c r="I223" s="43"/>
      <c r="J223" s="43">
        <f t="shared" si="34"/>
        <v>0</v>
      </c>
      <c r="K223" s="43">
        <f t="shared" si="35"/>
        <v>0</v>
      </c>
      <c r="L223" s="43">
        <f t="shared" si="36"/>
        <v>0</v>
      </c>
    </row>
    <row r="224" spans="1:12" ht="31.2" x14ac:dyDescent="0.3">
      <c r="A224" s="48">
        <f t="shared" si="37"/>
        <v>206</v>
      </c>
      <c r="B224" s="50" t="s">
        <v>241</v>
      </c>
      <c r="C224" s="18" t="s">
        <v>6</v>
      </c>
      <c r="D224" s="43">
        <v>69.3</v>
      </c>
      <c r="E224" s="43"/>
      <c r="F224" s="43">
        <f t="shared" si="33"/>
        <v>0</v>
      </c>
      <c r="G224" s="43"/>
      <c r="H224" s="43"/>
      <c r="I224" s="43"/>
      <c r="J224" s="43">
        <f t="shared" si="34"/>
        <v>0</v>
      </c>
      <c r="K224" s="43">
        <f t="shared" si="35"/>
        <v>0</v>
      </c>
      <c r="L224" s="43">
        <f t="shared" si="36"/>
        <v>0</v>
      </c>
    </row>
    <row r="225" spans="1:12" ht="46.8" x14ac:dyDescent="0.3">
      <c r="A225" s="48">
        <f t="shared" si="37"/>
        <v>207</v>
      </c>
      <c r="B225" s="50" t="s">
        <v>242</v>
      </c>
      <c r="C225" s="18" t="s">
        <v>6</v>
      </c>
      <c r="D225" s="43">
        <v>69.3</v>
      </c>
      <c r="E225" s="43"/>
      <c r="F225" s="43">
        <f t="shared" si="33"/>
        <v>0</v>
      </c>
      <c r="G225" s="43"/>
      <c r="H225" s="43"/>
      <c r="I225" s="43"/>
      <c r="J225" s="43">
        <f t="shared" si="34"/>
        <v>0</v>
      </c>
      <c r="K225" s="43">
        <f t="shared" si="35"/>
        <v>0</v>
      </c>
      <c r="L225" s="43">
        <f t="shared" si="36"/>
        <v>0</v>
      </c>
    </row>
    <row r="226" spans="1:12" x14ac:dyDescent="0.3">
      <c r="A226" s="48">
        <f t="shared" si="37"/>
        <v>208</v>
      </c>
      <c r="B226" s="50" t="s">
        <v>243</v>
      </c>
      <c r="C226" s="18" t="s">
        <v>8</v>
      </c>
      <c r="D226" s="43">
        <v>50.4</v>
      </c>
      <c r="E226" s="43"/>
      <c r="F226" s="43">
        <f t="shared" si="33"/>
        <v>0</v>
      </c>
      <c r="G226" s="43"/>
      <c r="H226" s="43"/>
      <c r="I226" s="43"/>
      <c r="J226" s="43">
        <f t="shared" si="34"/>
        <v>0</v>
      </c>
      <c r="K226" s="43">
        <f t="shared" si="35"/>
        <v>0</v>
      </c>
      <c r="L226" s="43">
        <f t="shared" si="36"/>
        <v>0</v>
      </c>
    </row>
    <row r="227" spans="1:12" ht="46.8" x14ac:dyDescent="0.3">
      <c r="A227" s="48">
        <f t="shared" si="37"/>
        <v>209</v>
      </c>
      <c r="B227" s="50" t="s">
        <v>244</v>
      </c>
      <c r="C227" s="18" t="s">
        <v>6</v>
      </c>
      <c r="D227" s="43">
        <v>808.75</v>
      </c>
      <c r="E227" s="43"/>
      <c r="F227" s="43">
        <f t="shared" si="33"/>
        <v>0</v>
      </c>
      <c r="G227" s="43"/>
      <c r="H227" s="43"/>
      <c r="I227" s="43"/>
      <c r="J227" s="43">
        <f t="shared" si="34"/>
        <v>0</v>
      </c>
      <c r="K227" s="43">
        <f t="shared" si="35"/>
        <v>0</v>
      </c>
      <c r="L227" s="43">
        <f t="shared" si="36"/>
        <v>0</v>
      </c>
    </row>
    <row r="228" spans="1:12" ht="62.4" x14ac:dyDescent="0.3">
      <c r="A228" s="48">
        <f t="shared" si="37"/>
        <v>210</v>
      </c>
      <c r="B228" s="50" t="s">
        <v>245</v>
      </c>
      <c r="C228" s="18" t="s">
        <v>6</v>
      </c>
      <c r="D228" s="43">
        <v>808.75</v>
      </c>
      <c r="E228" s="43"/>
      <c r="F228" s="43">
        <f t="shared" si="33"/>
        <v>0</v>
      </c>
      <c r="G228" s="43"/>
      <c r="H228" s="43"/>
      <c r="I228" s="43"/>
      <c r="J228" s="43">
        <f t="shared" si="34"/>
        <v>0</v>
      </c>
      <c r="K228" s="43">
        <f t="shared" si="35"/>
        <v>0</v>
      </c>
      <c r="L228" s="43">
        <f t="shared" si="36"/>
        <v>0</v>
      </c>
    </row>
    <row r="229" spans="1:12" x14ac:dyDescent="0.3">
      <c r="A229" s="48">
        <f t="shared" si="37"/>
        <v>211</v>
      </c>
      <c r="B229" s="50" t="s">
        <v>246</v>
      </c>
      <c r="C229" s="18" t="s">
        <v>8</v>
      </c>
      <c r="D229" s="43">
        <v>259.3</v>
      </c>
      <c r="E229" s="43"/>
      <c r="F229" s="43">
        <f t="shared" si="33"/>
        <v>0</v>
      </c>
      <c r="G229" s="43"/>
      <c r="H229" s="43"/>
      <c r="I229" s="43"/>
      <c r="J229" s="43">
        <f t="shared" si="34"/>
        <v>0</v>
      </c>
      <c r="K229" s="43">
        <f t="shared" si="35"/>
        <v>0</v>
      </c>
      <c r="L229" s="43">
        <f t="shared" si="36"/>
        <v>0</v>
      </c>
    </row>
    <row r="230" spans="1:12" ht="46.8" x14ac:dyDescent="0.3">
      <c r="A230" s="48">
        <f t="shared" si="37"/>
        <v>212</v>
      </c>
      <c r="B230" s="50" t="s">
        <v>247</v>
      </c>
      <c r="C230" s="18" t="s">
        <v>8</v>
      </c>
      <c r="D230" s="43">
        <v>72.400000000000006</v>
      </c>
      <c r="E230" s="43"/>
      <c r="F230" s="43">
        <f t="shared" si="33"/>
        <v>0</v>
      </c>
      <c r="G230" s="43"/>
      <c r="H230" s="43"/>
      <c r="I230" s="43"/>
      <c r="J230" s="43">
        <f t="shared" si="34"/>
        <v>0</v>
      </c>
      <c r="K230" s="43">
        <f t="shared" si="35"/>
        <v>0</v>
      </c>
      <c r="L230" s="43">
        <f t="shared" si="36"/>
        <v>0</v>
      </c>
    </row>
    <row r="231" spans="1:12" x14ac:dyDescent="0.3">
      <c r="A231" s="48">
        <f t="shared" si="37"/>
        <v>213</v>
      </c>
      <c r="B231" s="50" t="s">
        <v>248</v>
      </c>
      <c r="C231" s="18" t="s">
        <v>8</v>
      </c>
      <c r="D231" s="43">
        <v>22.35</v>
      </c>
      <c r="E231" s="43"/>
      <c r="F231" s="43">
        <f t="shared" si="33"/>
        <v>0</v>
      </c>
      <c r="G231" s="43"/>
      <c r="H231" s="43"/>
      <c r="I231" s="43"/>
      <c r="J231" s="43">
        <f t="shared" si="34"/>
        <v>0</v>
      </c>
      <c r="K231" s="43">
        <f t="shared" si="35"/>
        <v>0</v>
      </c>
      <c r="L231" s="43">
        <f t="shared" si="36"/>
        <v>0</v>
      </c>
    </row>
    <row r="232" spans="1:12" ht="31.2" x14ac:dyDescent="0.3">
      <c r="A232" s="48">
        <f t="shared" si="37"/>
        <v>214</v>
      </c>
      <c r="B232" s="50" t="s">
        <v>249</v>
      </c>
      <c r="C232" s="18" t="s">
        <v>6</v>
      </c>
      <c r="D232" s="43">
        <v>610</v>
      </c>
      <c r="E232" s="43"/>
      <c r="F232" s="43">
        <f t="shared" si="33"/>
        <v>0</v>
      </c>
      <c r="G232" s="43"/>
      <c r="H232" s="43"/>
      <c r="I232" s="43"/>
      <c r="J232" s="43">
        <f t="shared" si="34"/>
        <v>0</v>
      </c>
      <c r="K232" s="43">
        <f t="shared" si="35"/>
        <v>0</v>
      </c>
      <c r="L232" s="43">
        <f t="shared" si="36"/>
        <v>0</v>
      </c>
    </row>
    <row r="233" spans="1:12" x14ac:dyDescent="0.3">
      <c r="A233" s="48">
        <f t="shared" si="37"/>
        <v>215</v>
      </c>
      <c r="B233" s="50" t="s">
        <v>250</v>
      </c>
      <c r="C233" s="18" t="s">
        <v>6</v>
      </c>
      <c r="D233" s="43">
        <v>610</v>
      </c>
      <c r="E233" s="43"/>
      <c r="F233" s="43">
        <f t="shared" si="33"/>
        <v>0</v>
      </c>
      <c r="G233" s="43"/>
      <c r="H233" s="43"/>
      <c r="I233" s="43"/>
      <c r="J233" s="43">
        <f t="shared" si="34"/>
        <v>0</v>
      </c>
      <c r="K233" s="43">
        <f t="shared" si="35"/>
        <v>0</v>
      </c>
      <c r="L233" s="43">
        <f t="shared" si="36"/>
        <v>0</v>
      </c>
    </row>
    <row r="234" spans="1:12" x14ac:dyDescent="0.3">
      <c r="A234" s="48">
        <f t="shared" si="37"/>
        <v>216</v>
      </c>
      <c r="B234" s="49" t="s">
        <v>551</v>
      </c>
      <c r="C234" s="18" t="s">
        <v>6</v>
      </c>
      <c r="D234" s="54">
        <v>580</v>
      </c>
      <c r="E234" s="54"/>
      <c r="F234" s="43">
        <f t="shared" si="33"/>
        <v>0</v>
      </c>
      <c r="G234" s="54"/>
      <c r="H234" s="54"/>
      <c r="I234" s="54"/>
      <c r="J234" s="43">
        <f t="shared" si="34"/>
        <v>0</v>
      </c>
      <c r="K234" s="43">
        <f t="shared" si="35"/>
        <v>0</v>
      </c>
      <c r="L234" s="43">
        <f t="shared" si="36"/>
        <v>0</v>
      </c>
    </row>
    <row r="235" spans="1:12" ht="20.100000000000001" customHeight="1" x14ac:dyDescent="0.3">
      <c r="A235" s="69" t="s">
        <v>357</v>
      </c>
      <c r="B235" s="70" t="s">
        <v>251</v>
      </c>
      <c r="C235" s="70"/>
      <c r="D235" s="71"/>
      <c r="E235" s="71"/>
      <c r="F235" s="71"/>
      <c r="G235" s="71"/>
      <c r="H235" s="71"/>
      <c r="I235" s="71"/>
      <c r="J235" s="71"/>
      <c r="K235" s="71"/>
      <c r="L235" s="71"/>
    </row>
    <row r="236" spans="1:12" x14ac:dyDescent="0.3">
      <c r="A236" s="48">
        <v>217</v>
      </c>
      <c r="B236" s="50" t="s">
        <v>252</v>
      </c>
      <c r="C236" s="53" t="s">
        <v>8</v>
      </c>
      <c r="D236" s="54">
        <v>241.5</v>
      </c>
      <c r="E236" s="54"/>
      <c r="F236" s="43">
        <f t="shared" si="33"/>
        <v>0</v>
      </c>
      <c r="G236" s="54"/>
      <c r="H236" s="54"/>
      <c r="I236" s="54"/>
      <c r="J236" s="43">
        <f t="shared" ref="J236:J238" si="38">+G236*$E236</f>
        <v>0</v>
      </c>
      <c r="K236" s="43">
        <f t="shared" ref="K236:K238" si="39">+H236*$E236</f>
        <v>0</v>
      </c>
      <c r="L236" s="43">
        <f t="shared" ref="L236:L238" si="40">+I236*$E236</f>
        <v>0</v>
      </c>
    </row>
    <row r="237" spans="1:12" ht="31.2" x14ac:dyDescent="0.3">
      <c r="A237" s="48">
        <v>218</v>
      </c>
      <c r="B237" s="50" t="s">
        <v>253</v>
      </c>
      <c r="C237" s="53" t="s">
        <v>6</v>
      </c>
      <c r="D237" s="54">
        <v>1891.75</v>
      </c>
      <c r="E237" s="54"/>
      <c r="F237" s="43">
        <f t="shared" si="33"/>
        <v>0</v>
      </c>
      <c r="G237" s="54"/>
      <c r="H237" s="54"/>
      <c r="I237" s="54"/>
      <c r="J237" s="43">
        <f t="shared" si="38"/>
        <v>0</v>
      </c>
      <c r="K237" s="43">
        <f t="shared" si="39"/>
        <v>0</v>
      </c>
      <c r="L237" s="43">
        <f t="shared" si="40"/>
        <v>0</v>
      </c>
    </row>
    <row r="238" spans="1:12" x14ac:dyDescent="0.3">
      <c r="A238" s="48">
        <v>219</v>
      </c>
      <c r="B238" s="50" t="s">
        <v>254</v>
      </c>
      <c r="C238" s="53" t="s">
        <v>6</v>
      </c>
      <c r="D238" s="54">
        <v>1891.75</v>
      </c>
      <c r="E238" s="54"/>
      <c r="F238" s="43">
        <f t="shared" si="33"/>
        <v>0</v>
      </c>
      <c r="G238" s="54"/>
      <c r="H238" s="54"/>
      <c r="I238" s="54"/>
      <c r="J238" s="43">
        <f t="shared" si="38"/>
        <v>0</v>
      </c>
      <c r="K238" s="43">
        <f t="shared" si="39"/>
        <v>0</v>
      </c>
      <c r="L238" s="43">
        <f t="shared" si="40"/>
        <v>0</v>
      </c>
    </row>
    <row r="239" spans="1:12" ht="20.100000000000001" customHeight="1" x14ac:dyDescent="0.3">
      <c r="A239" s="69" t="s">
        <v>380</v>
      </c>
      <c r="B239" s="70" t="s">
        <v>255</v>
      </c>
      <c r="C239" s="70"/>
      <c r="D239" s="71"/>
      <c r="E239" s="71"/>
      <c r="F239" s="71"/>
      <c r="G239" s="71"/>
      <c r="H239" s="71"/>
      <c r="I239" s="71"/>
      <c r="J239" s="71"/>
      <c r="K239" s="71"/>
      <c r="L239" s="71"/>
    </row>
    <row r="240" spans="1:12" ht="31.2" x14ac:dyDescent="0.3">
      <c r="A240" s="48">
        <v>220</v>
      </c>
      <c r="B240" s="55" t="s">
        <v>256</v>
      </c>
      <c r="C240" s="53" t="s">
        <v>6</v>
      </c>
      <c r="D240" s="54">
        <v>11.4</v>
      </c>
      <c r="E240" s="54"/>
      <c r="F240" s="43">
        <f t="shared" si="33"/>
        <v>0</v>
      </c>
      <c r="G240" s="54"/>
      <c r="H240" s="54"/>
      <c r="I240" s="54"/>
      <c r="J240" s="43">
        <f t="shared" ref="J240:J247" si="41">+G240*$E240</f>
        <v>0</v>
      </c>
      <c r="K240" s="43">
        <f t="shared" ref="K240:K247" si="42">+H240*$E240</f>
        <v>0</v>
      </c>
      <c r="L240" s="43">
        <f t="shared" ref="L240:L247" si="43">+I240*$E240</f>
        <v>0</v>
      </c>
    </row>
    <row r="241" spans="1:12" ht="31.2" x14ac:dyDescent="0.3">
      <c r="A241" s="48">
        <v>221</v>
      </c>
      <c r="B241" s="55" t="s">
        <v>257</v>
      </c>
      <c r="C241" s="53" t="s">
        <v>6</v>
      </c>
      <c r="D241" s="54">
        <v>17</v>
      </c>
      <c r="E241" s="54"/>
      <c r="F241" s="43">
        <f t="shared" si="33"/>
        <v>0</v>
      </c>
      <c r="G241" s="54"/>
      <c r="H241" s="54"/>
      <c r="I241" s="54"/>
      <c r="J241" s="43">
        <f t="shared" si="41"/>
        <v>0</v>
      </c>
      <c r="K241" s="43">
        <f t="shared" si="42"/>
        <v>0</v>
      </c>
      <c r="L241" s="43">
        <f t="shared" si="43"/>
        <v>0</v>
      </c>
    </row>
    <row r="242" spans="1:12" ht="62.4" x14ac:dyDescent="0.3">
      <c r="A242" s="48">
        <v>222</v>
      </c>
      <c r="B242" s="50" t="s">
        <v>258</v>
      </c>
      <c r="C242" s="53" t="s">
        <v>8</v>
      </c>
      <c r="D242" s="43">
        <v>15.6</v>
      </c>
      <c r="E242" s="43"/>
      <c r="F242" s="43">
        <f t="shared" si="33"/>
        <v>0</v>
      </c>
      <c r="G242" s="43"/>
      <c r="H242" s="43"/>
      <c r="I242" s="43"/>
      <c r="J242" s="43">
        <f t="shared" si="41"/>
        <v>0</v>
      </c>
      <c r="K242" s="43">
        <f t="shared" si="42"/>
        <v>0</v>
      </c>
      <c r="L242" s="43">
        <f t="shared" si="43"/>
        <v>0</v>
      </c>
    </row>
    <row r="243" spans="1:12" ht="46.8" x14ac:dyDescent="0.3">
      <c r="A243" s="48">
        <v>223</v>
      </c>
      <c r="B243" s="55" t="s">
        <v>259</v>
      </c>
      <c r="C243" s="53" t="s">
        <v>8</v>
      </c>
      <c r="D243" s="43">
        <v>8</v>
      </c>
      <c r="E243" s="43"/>
      <c r="F243" s="43">
        <f t="shared" si="33"/>
        <v>0</v>
      </c>
      <c r="G243" s="43"/>
      <c r="H243" s="43"/>
      <c r="I243" s="43"/>
      <c r="J243" s="43">
        <f t="shared" si="41"/>
        <v>0</v>
      </c>
      <c r="K243" s="43">
        <f t="shared" si="42"/>
        <v>0</v>
      </c>
      <c r="L243" s="43">
        <f t="shared" si="43"/>
        <v>0</v>
      </c>
    </row>
    <row r="244" spans="1:12" x14ac:dyDescent="0.3">
      <c r="A244" s="48">
        <v>224</v>
      </c>
      <c r="B244" s="55" t="s">
        <v>260</v>
      </c>
      <c r="C244" s="56" t="s">
        <v>100</v>
      </c>
      <c r="D244" s="56">
        <v>4</v>
      </c>
      <c r="E244" s="56"/>
      <c r="F244" s="43">
        <f t="shared" si="33"/>
        <v>0</v>
      </c>
      <c r="G244" s="56"/>
      <c r="H244" s="56"/>
      <c r="I244" s="56"/>
      <c r="J244" s="43">
        <f t="shared" si="41"/>
        <v>0</v>
      </c>
      <c r="K244" s="43">
        <f t="shared" si="42"/>
        <v>0</v>
      </c>
      <c r="L244" s="43">
        <f t="shared" si="43"/>
        <v>0</v>
      </c>
    </row>
    <row r="245" spans="1:12" x14ac:dyDescent="0.3">
      <c r="A245" s="48">
        <v>225</v>
      </c>
      <c r="B245" s="55" t="s">
        <v>261</v>
      </c>
      <c r="C245" s="56" t="s">
        <v>11</v>
      </c>
      <c r="D245" s="56">
        <v>14</v>
      </c>
      <c r="E245" s="56"/>
      <c r="F245" s="43">
        <f t="shared" si="33"/>
        <v>0</v>
      </c>
      <c r="G245" s="56"/>
      <c r="H245" s="56"/>
      <c r="I245" s="56"/>
      <c r="J245" s="43">
        <f t="shared" si="41"/>
        <v>0</v>
      </c>
      <c r="K245" s="43">
        <f t="shared" si="42"/>
        <v>0</v>
      </c>
      <c r="L245" s="43">
        <f t="shared" si="43"/>
        <v>0</v>
      </c>
    </row>
    <row r="246" spans="1:12" x14ac:dyDescent="0.3">
      <c r="A246" s="48">
        <v>226</v>
      </c>
      <c r="B246" s="55" t="s">
        <v>262</v>
      </c>
      <c r="C246" s="56" t="s">
        <v>11</v>
      </c>
      <c r="D246" s="56">
        <v>14</v>
      </c>
      <c r="E246" s="56"/>
      <c r="F246" s="43">
        <f t="shared" si="33"/>
        <v>0</v>
      </c>
      <c r="G246" s="56"/>
      <c r="H246" s="56"/>
      <c r="I246" s="56"/>
      <c r="J246" s="43">
        <f t="shared" si="41"/>
        <v>0</v>
      </c>
      <c r="K246" s="43">
        <f t="shared" si="42"/>
        <v>0</v>
      </c>
      <c r="L246" s="43">
        <f t="shared" si="43"/>
        <v>0</v>
      </c>
    </row>
    <row r="247" spans="1:12" x14ac:dyDescent="0.3">
      <c r="A247" s="48">
        <v>227</v>
      </c>
      <c r="B247" s="55" t="s">
        <v>263</v>
      </c>
      <c r="C247" s="56" t="s">
        <v>8</v>
      </c>
      <c r="D247" s="56">
        <v>4</v>
      </c>
      <c r="E247" s="56"/>
      <c r="F247" s="43">
        <f t="shared" si="33"/>
        <v>0</v>
      </c>
      <c r="G247" s="56"/>
      <c r="H247" s="56"/>
      <c r="I247" s="56"/>
      <c r="J247" s="43">
        <f t="shared" si="41"/>
        <v>0</v>
      </c>
      <c r="K247" s="43">
        <f t="shared" si="42"/>
        <v>0</v>
      </c>
      <c r="L247" s="43">
        <f t="shared" si="43"/>
        <v>0</v>
      </c>
    </row>
    <row r="248" spans="1:12" ht="20.100000000000001" customHeight="1" x14ac:dyDescent="0.3">
      <c r="A248" s="69" t="s">
        <v>559</v>
      </c>
      <c r="B248" s="70" t="s">
        <v>159</v>
      </c>
      <c r="C248" s="70"/>
      <c r="D248" s="71"/>
      <c r="E248" s="71"/>
      <c r="F248" s="71"/>
      <c r="G248" s="71"/>
      <c r="H248" s="71"/>
      <c r="I248" s="71"/>
      <c r="J248" s="71"/>
      <c r="K248" s="71"/>
      <c r="L248" s="71"/>
    </row>
    <row r="249" spans="1:12" ht="31.2" x14ac:dyDescent="0.3">
      <c r="A249" s="48">
        <v>228</v>
      </c>
      <c r="B249" s="50" t="s">
        <v>264</v>
      </c>
      <c r="C249" s="53" t="s">
        <v>11</v>
      </c>
      <c r="D249" s="43">
        <v>2</v>
      </c>
      <c r="E249" s="43"/>
      <c r="F249" s="43">
        <f t="shared" si="33"/>
        <v>0</v>
      </c>
      <c r="G249" s="43"/>
      <c r="H249" s="43"/>
      <c r="I249" s="43"/>
      <c r="J249" s="43">
        <f t="shared" ref="J249:J261" si="44">+G249*$E249</f>
        <v>0</v>
      </c>
      <c r="K249" s="43">
        <f t="shared" ref="K249:K261" si="45">+H249*$E249</f>
        <v>0</v>
      </c>
      <c r="L249" s="43">
        <f t="shared" ref="L249:L261" si="46">+I249*$E249</f>
        <v>0</v>
      </c>
    </row>
    <row r="250" spans="1:12" x14ac:dyDescent="0.3">
      <c r="A250" s="48">
        <v>229</v>
      </c>
      <c r="B250" s="49" t="s">
        <v>265</v>
      </c>
      <c r="C250" s="53" t="s">
        <v>100</v>
      </c>
      <c r="D250" s="43">
        <v>4.0999999999999996</v>
      </c>
      <c r="E250" s="43"/>
      <c r="F250" s="43">
        <f t="shared" si="33"/>
        <v>0</v>
      </c>
      <c r="G250" s="43"/>
      <c r="H250" s="43"/>
      <c r="I250" s="43"/>
      <c r="J250" s="43">
        <f t="shared" si="44"/>
        <v>0</v>
      </c>
      <c r="K250" s="43">
        <f t="shared" si="45"/>
        <v>0</v>
      </c>
      <c r="L250" s="43">
        <f t="shared" si="46"/>
        <v>0</v>
      </c>
    </row>
    <row r="251" spans="1:12" x14ac:dyDescent="0.3">
      <c r="A251" s="48">
        <v>230</v>
      </c>
      <c r="B251" s="49" t="s">
        <v>266</v>
      </c>
      <c r="C251" s="53" t="s">
        <v>0</v>
      </c>
      <c r="D251" s="18">
        <v>1</v>
      </c>
      <c r="E251" s="18"/>
      <c r="F251" s="43">
        <f t="shared" si="33"/>
        <v>0</v>
      </c>
      <c r="G251" s="18"/>
      <c r="H251" s="18"/>
      <c r="I251" s="18"/>
      <c r="J251" s="43">
        <f t="shared" si="44"/>
        <v>0</v>
      </c>
      <c r="K251" s="43">
        <f t="shared" si="45"/>
        <v>0</v>
      </c>
      <c r="L251" s="43">
        <f t="shared" si="46"/>
        <v>0</v>
      </c>
    </row>
    <row r="252" spans="1:12" x14ac:dyDescent="0.3">
      <c r="A252" s="48">
        <v>231</v>
      </c>
      <c r="B252" s="49" t="s">
        <v>267</v>
      </c>
      <c r="C252" s="53" t="s">
        <v>11</v>
      </c>
      <c r="D252" s="18">
        <v>12</v>
      </c>
      <c r="E252" s="18"/>
      <c r="F252" s="43">
        <f t="shared" si="33"/>
        <v>0</v>
      </c>
      <c r="G252" s="18"/>
      <c r="H252" s="18"/>
      <c r="I252" s="18"/>
      <c r="J252" s="43">
        <f t="shared" si="44"/>
        <v>0</v>
      </c>
      <c r="K252" s="43">
        <f t="shared" si="45"/>
        <v>0</v>
      </c>
      <c r="L252" s="43">
        <f t="shared" si="46"/>
        <v>0</v>
      </c>
    </row>
    <row r="253" spans="1:12" x14ac:dyDescent="0.3">
      <c r="A253" s="48">
        <v>232</v>
      </c>
      <c r="B253" s="49" t="s">
        <v>268</v>
      </c>
      <c r="C253" s="53" t="s">
        <v>11</v>
      </c>
      <c r="D253" s="18">
        <v>20</v>
      </c>
      <c r="E253" s="18"/>
      <c r="F253" s="43">
        <f t="shared" si="33"/>
        <v>0</v>
      </c>
      <c r="G253" s="18"/>
      <c r="H253" s="18"/>
      <c r="I253" s="18"/>
      <c r="J253" s="43">
        <f t="shared" si="44"/>
        <v>0</v>
      </c>
      <c r="K253" s="43">
        <f t="shared" si="45"/>
        <v>0</v>
      </c>
      <c r="L253" s="43">
        <f t="shared" si="46"/>
        <v>0</v>
      </c>
    </row>
    <row r="254" spans="1:12" x14ac:dyDescent="0.3">
      <c r="A254" s="48">
        <v>233</v>
      </c>
      <c r="B254" s="49" t="s">
        <v>269</v>
      </c>
      <c r="C254" s="53" t="s">
        <v>11</v>
      </c>
      <c r="D254" s="18">
        <v>1</v>
      </c>
      <c r="E254" s="18"/>
      <c r="F254" s="43">
        <f t="shared" si="33"/>
        <v>0</v>
      </c>
      <c r="G254" s="18"/>
      <c r="H254" s="18"/>
      <c r="I254" s="18"/>
      <c r="J254" s="43">
        <f t="shared" si="44"/>
        <v>0</v>
      </c>
      <c r="K254" s="43">
        <f t="shared" si="45"/>
        <v>0</v>
      </c>
      <c r="L254" s="43">
        <f t="shared" si="46"/>
        <v>0</v>
      </c>
    </row>
    <row r="255" spans="1:12" ht="31.2" x14ac:dyDescent="0.3">
      <c r="A255" s="48">
        <v>234</v>
      </c>
      <c r="B255" s="49" t="s">
        <v>270</v>
      </c>
      <c r="C255" s="53" t="s">
        <v>11</v>
      </c>
      <c r="D255" s="18">
        <v>1</v>
      </c>
      <c r="E255" s="18"/>
      <c r="F255" s="43">
        <f t="shared" si="33"/>
        <v>0</v>
      </c>
      <c r="G255" s="18"/>
      <c r="H255" s="18"/>
      <c r="I255" s="18"/>
      <c r="J255" s="43">
        <f t="shared" si="44"/>
        <v>0</v>
      </c>
      <c r="K255" s="43">
        <f t="shared" si="45"/>
        <v>0</v>
      </c>
      <c r="L255" s="43">
        <f t="shared" si="46"/>
        <v>0</v>
      </c>
    </row>
    <row r="256" spans="1:12" x14ac:dyDescent="0.3">
      <c r="A256" s="48">
        <v>235</v>
      </c>
      <c r="B256" s="49" t="s">
        <v>271</v>
      </c>
      <c r="C256" s="53" t="s">
        <v>6</v>
      </c>
      <c r="D256" s="18">
        <v>2.15</v>
      </c>
      <c r="E256" s="18"/>
      <c r="F256" s="43">
        <f t="shared" si="33"/>
        <v>0</v>
      </c>
      <c r="G256" s="18"/>
      <c r="H256" s="18"/>
      <c r="I256" s="18"/>
      <c r="J256" s="43">
        <f t="shared" si="44"/>
        <v>0</v>
      </c>
      <c r="K256" s="43">
        <f t="shared" si="45"/>
        <v>0</v>
      </c>
      <c r="L256" s="43">
        <f t="shared" si="46"/>
        <v>0</v>
      </c>
    </row>
    <row r="257" spans="1:12" x14ac:dyDescent="0.3">
      <c r="A257" s="48">
        <v>236</v>
      </c>
      <c r="B257" s="49" t="s">
        <v>272</v>
      </c>
      <c r="C257" s="53" t="s">
        <v>72</v>
      </c>
      <c r="D257" s="18">
        <v>2</v>
      </c>
      <c r="E257" s="18"/>
      <c r="F257" s="43">
        <f t="shared" si="33"/>
        <v>0</v>
      </c>
      <c r="G257" s="18"/>
      <c r="H257" s="18"/>
      <c r="I257" s="18"/>
      <c r="J257" s="43">
        <f t="shared" si="44"/>
        <v>0</v>
      </c>
      <c r="K257" s="43">
        <f t="shared" si="45"/>
        <v>0</v>
      </c>
      <c r="L257" s="43">
        <f t="shared" si="46"/>
        <v>0</v>
      </c>
    </row>
    <row r="258" spans="1:12" x14ac:dyDescent="0.3">
      <c r="A258" s="48">
        <v>237</v>
      </c>
      <c r="B258" s="49" t="s">
        <v>273</v>
      </c>
      <c r="C258" s="53" t="s">
        <v>11</v>
      </c>
      <c r="D258" s="18">
        <v>1</v>
      </c>
      <c r="E258" s="18"/>
      <c r="F258" s="43">
        <f t="shared" si="33"/>
        <v>0</v>
      </c>
      <c r="G258" s="18"/>
      <c r="H258" s="18"/>
      <c r="I258" s="18"/>
      <c r="J258" s="43">
        <f t="shared" si="44"/>
        <v>0</v>
      </c>
      <c r="K258" s="43">
        <f t="shared" si="45"/>
        <v>0</v>
      </c>
      <c r="L258" s="43">
        <f t="shared" si="46"/>
        <v>0</v>
      </c>
    </row>
    <row r="259" spans="1:12" x14ac:dyDescent="0.3">
      <c r="A259" s="48">
        <v>238</v>
      </c>
      <c r="B259" s="57" t="s">
        <v>553</v>
      </c>
      <c r="C259" s="53" t="s">
        <v>11</v>
      </c>
      <c r="D259" s="43">
        <v>2</v>
      </c>
      <c r="E259" s="43"/>
      <c r="F259" s="43">
        <f t="shared" si="33"/>
        <v>0</v>
      </c>
      <c r="G259" s="43"/>
      <c r="H259" s="43"/>
      <c r="I259" s="43"/>
      <c r="J259" s="43">
        <f t="shared" si="44"/>
        <v>0</v>
      </c>
      <c r="K259" s="43">
        <f t="shared" si="45"/>
        <v>0</v>
      </c>
      <c r="L259" s="43">
        <f t="shared" si="46"/>
        <v>0</v>
      </c>
    </row>
    <row r="260" spans="1:12" x14ac:dyDescent="0.3">
      <c r="A260" s="48">
        <v>239</v>
      </c>
      <c r="B260" s="50" t="s">
        <v>554</v>
      </c>
      <c r="C260" s="53" t="s">
        <v>11</v>
      </c>
      <c r="D260" s="54">
        <v>5</v>
      </c>
      <c r="E260" s="54"/>
      <c r="F260" s="43">
        <f t="shared" si="33"/>
        <v>0</v>
      </c>
      <c r="G260" s="54"/>
      <c r="H260" s="54"/>
      <c r="I260" s="54"/>
      <c r="J260" s="43">
        <f t="shared" si="44"/>
        <v>0</v>
      </c>
      <c r="K260" s="43">
        <f t="shared" si="45"/>
        <v>0</v>
      </c>
      <c r="L260" s="43">
        <f t="shared" si="46"/>
        <v>0</v>
      </c>
    </row>
    <row r="261" spans="1:12" x14ac:dyDescent="0.3">
      <c r="A261" s="48">
        <v>240</v>
      </c>
      <c r="B261" s="50" t="s">
        <v>555</v>
      </c>
      <c r="C261" s="53" t="s">
        <v>11</v>
      </c>
      <c r="D261" s="53">
        <v>7</v>
      </c>
      <c r="E261" s="53"/>
      <c r="F261" s="43">
        <f t="shared" si="33"/>
        <v>0</v>
      </c>
      <c r="G261" s="53"/>
      <c r="H261" s="53"/>
      <c r="I261" s="53"/>
      <c r="J261" s="43">
        <f t="shared" si="44"/>
        <v>0</v>
      </c>
      <c r="K261" s="43">
        <f t="shared" si="45"/>
        <v>0</v>
      </c>
      <c r="L261" s="43">
        <f t="shared" si="46"/>
        <v>0</v>
      </c>
    </row>
    <row r="262" spans="1:12" ht="20.100000000000001" customHeight="1" x14ac:dyDescent="0.3">
      <c r="A262" s="63"/>
      <c r="B262" s="61" t="s">
        <v>537</v>
      </c>
      <c r="C262" s="63"/>
      <c r="D262" s="64"/>
      <c r="E262" s="64"/>
      <c r="F262" s="64"/>
      <c r="G262" s="64"/>
      <c r="H262" s="64"/>
      <c r="I262" s="64"/>
      <c r="J262" s="64"/>
      <c r="K262" s="64"/>
      <c r="L262" s="64"/>
    </row>
    <row r="263" spans="1:12" x14ac:dyDescent="0.3">
      <c r="A263" s="58" t="s">
        <v>552</v>
      </c>
      <c r="B263" s="17" t="s">
        <v>538</v>
      </c>
      <c r="C263" s="18"/>
      <c r="D263" s="21"/>
      <c r="E263" s="21"/>
      <c r="F263" s="43">
        <f t="shared" si="33"/>
        <v>0</v>
      </c>
      <c r="G263" s="21"/>
      <c r="H263" s="21"/>
      <c r="I263" s="21"/>
      <c r="J263" s="43">
        <f t="shared" ref="J263:J275" si="47">+G263*$E263</f>
        <v>0</v>
      </c>
      <c r="K263" s="43">
        <f t="shared" ref="K263:K275" si="48">+H263*$E263</f>
        <v>0</v>
      </c>
      <c r="L263" s="43">
        <f t="shared" ref="L263:L275" si="49">+I263*$E263</f>
        <v>0</v>
      </c>
    </row>
    <row r="264" spans="1:12" x14ac:dyDescent="0.3">
      <c r="A264" s="53">
        <v>241</v>
      </c>
      <c r="B264" s="19" t="s">
        <v>539</v>
      </c>
      <c r="C264" s="18" t="s">
        <v>6</v>
      </c>
      <c r="D264" s="36">
        <f>1.2*22</f>
        <v>26.4</v>
      </c>
      <c r="E264" s="36"/>
      <c r="F264" s="43">
        <f t="shared" si="33"/>
        <v>0</v>
      </c>
      <c r="G264" s="36"/>
      <c r="H264" s="36"/>
      <c r="I264" s="36"/>
      <c r="J264" s="43">
        <f t="shared" si="47"/>
        <v>0</v>
      </c>
      <c r="K264" s="43">
        <f t="shared" si="48"/>
        <v>0</v>
      </c>
      <c r="L264" s="43">
        <f t="shared" si="49"/>
        <v>0</v>
      </c>
    </row>
    <row r="265" spans="1:12" x14ac:dyDescent="0.3">
      <c r="A265" s="53"/>
      <c r="B265" s="19" t="s">
        <v>560</v>
      </c>
      <c r="C265" s="18"/>
      <c r="D265" s="18"/>
      <c r="E265" s="18"/>
      <c r="F265" s="43">
        <f t="shared" si="33"/>
        <v>0</v>
      </c>
      <c r="G265" s="18"/>
      <c r="H265" s="18"/>
      <c r="I265" s="18"/>
      <c r="J265" s="43">
        <f t="shared" si="47"/>
        <v>0</v>
      </c>
      <c r="K265" s="43">
        <f t="shared" si="48"/>
        <v>0</v>
      </c>
      <c r="L265" s="43">
        <f t="shared" si="49"/>
        <v>0</v>
      </c>
    </row>
    <row r="266" spans="1:12" x14ac:dyDescent="0.3">
      <c r="A266" s="58" t="s">
        <v>556</v>
      </c>
      <c r="B266" s="17" t="s">
        <v>540</v>
      </c>
      <c r="C266" s="18"/>
      <c r="D266" s="21"/>
      <c r="E266" s="21"/>
      <c r="F266" s="43">
        <f t="shared" ref="F266:F329" si="50">D266*E266</f>
        <v>0</v>
      </c>
      <c r="G266" s="21"/>
      <c r="H266" s="21"/>
      <c r="I266" s="21"/>
      <c r="J266" s="43">
        <f t="shared" si="47"/>
        <v>0</v>
      </c>
      <c r="K266" s="43">
        <f t="shared" si="48"/>
        <v>0</v>
      </c>
      <c r="L266" s="43">
        <f t="shared" si="49"/>
        <v>0</v>
      </c>
    </row>
    <row r="267" spans="1:12" x14ac:dyDescent="0.3">
      <c r="A267" s="53">
        <v>241</v>
      </c>
      <c r="B267" s="20" t="s">
        <v>541</v>
      </c>
      <c r="C267" s="18"/>
      <c r="D267" s="21"/>
      <c r="E267" s="21"/>
      <c r="F267" s="43">
        <f t="shared" si="50"/>
        <v>0</v>
      </c>
      <c r="G267" s="21"/>
      <c r="H267" s="21"/>
      <c r="I267" s="21"/>
      <c r="J267" s="43">
        <f t="shared" si="47"/>
        <v>0</v>
      </c>
      <c r="K267" s="43">
        <f t="shared" si="48"/>
        <v>0</v>
      </c>
      <c r="L267" s="43">
        <f t="shared" si="49"/>
        <v>0</v>
      </c>
    </row>
    <row r="268" spans="1:12" x14ac:dyDescent="0.3">
      <c r="A268" s="53"/>
      <c r="B268" s="19" t="s">
        <v>542</v>
      </c>
      <c r="C268" s="18" t="s">
        <v>543</v>
      </c>
      <c r="D268" s="36">
        <v>7975</v>
      </c>
      <c r="E268" s="36"/>
      <c r="F268" s="43">
        <f t="shared" si="50"/>
        <v>0</v>
      </c>
      <c r="G268" s="36"/>
      <c r="H268" s="36"/>
      <c r="I268" s="36"/>
      <c r="J268" s="43">
        <f t="shared" si="47"/>
        <v>0</v>
      </c>
      <c r="K268" s="43">
        <f t="shared" si="48"/>
        <v>0</v>
      </c>
      <c r="L268" s="43">
        <f t="shared" si="49"/>
        <v>0</v>
      </c>
    </row>
    <row r="269" spans="1:12" x14ac:dyDescent="0.3">
      <c r="A269" s="53"/>
      <c r="B269" s="19" t="s">
        <v>560</v>
      </c>
      <c r="C269" s="18"/>
      <c r="D269" s="36"/>
      <c r="E269" s="36"/>
      <c r="F269" s="43">
        <f t="shared" si="50"/>
        <v>0</v>
      </c>
      <c r="G269" s="36"/>
      <c r="H269" s="36"/>
      <c r="I269" s="36"/>
      <c r="J269" s="43">
        <f t="shared" si="47"/>
        <v>0</v>
      </c>
      <c r="K269" s="43">
        <f t="shared" si="48"/>
        <v>0</v>
      </c>
      <c r="L269" s="43">
        <f t="shared" si="49"/>
        <v>0</v>
      </c>
    </row>
    <row r="270" spans="1:12" x14ac:dyDescent="0.3">
      <c r="A270" s="58" t="s">
        <v>557</v>
      </c>
      <c r="B270" s="17" t="s">
        <v>544</v>
      </c>
      <c r="C270" s="18"/>
      <c r="D270" s="21"/>
      <c r="E270" s="21"/>
      <c r="F270" s="43">
        <f t="shared" si="50"/>
        <v>0</v>
      </c>
      <c r="G270" s="21"/>
      <c r="H270" s="21"/>
      <c r="I270" s="21"/>
      <c r="J270" s="43">
        <f t="shared" si="47"/>
        <v>0</v>
      </c>
      <c r="K270" s="43">
        <f t="shared" si="48"/>
        <v>0</v>
      </c>
      <c r="L270" s="43">
        <f t="shared" si="49"/>
        <v>0</v>
      </c>
    </row>
    <row r="271" spans="1:12" x14ac:dyDescent="0.3">
      <c r="A271" s="53">
        <v>243</v>
      </c>
      <c r="B271" s="20" t="s">
        <v>545</v>
      </c>
      <c r="C271" s="18" t="s">
        <v>38</v>
      </c>
      <c r="D271" s="36">
        <f>1.2*132</f>
        <v>158.4</v>
      </c>
      <c r="E271" s="36"/>
      <c r="F271" s="43">
        <f t="shared" si="50"/>
        <v>0</v>
      </c>
      <c r="G271" s="36"/>
      <c r="H271" s="36"/>
      <c r="I271" s="36"/>
      <c r="J271" s="43">
        <f t="shared" si="47"/>
        <v>0</v>
      </c>
      <c r="K271" s="43">
        <f t="shared" si="48"/>
        <v>0</v>
      </c>
      <c r="L271" s="43">
        <f t="shared" si="49"/>
        <v>0</v>
      </c>
    </row>
    <row r="272" spans="1:12" x14ac:dyDescent="0.3">
      <c r="A272" s="53"/>
      <c r="B272" s="19" t="s">
        <v>560</v>
      </c>
      <c r="C272" s="18"/>
      <c r="D272" s="36"/>
      <c r="E272" s="36"/>
      <c r="F272" s="43">
        <f t="shared" si="50"/>
        <v>0</v>
      </c>
      <c r="G272" s="36"/>
      <c r="H272" s="36"/>
      <c r="I272" s="36"/>
      <c r="J272" s="43">
        <f t="shared" si="47"/>
        <v>0</v>
      </c>
      <c r="K272" s="43">
        <f t="shared" si="48"/>
        <v>0</v>
      </c>
      <c r="L272" s="43">
        <f t="shared" si="49"/>
        <v>0</v>
      </c>
    </row>
    <row r="273" spans="1:12" x14ac:dyDescent="0.3">
      <c r="A273" s="58" t="s">
        <v>558</v>
      </c>
      <c r="B273" s="17" t="s">
        <v>546</v>
      </c>
      <c r="C273" s="18"/>
      <c r="D273" s="21"/>
      <c r="E273" s="21"/>
      <c r="F273" s="43"/>
      <c r="G273" s="21"/>
      <c r="H273" s="21"/>
      <c r="I273" s="21"/>
      <c r="J273" s="43"/>
      <c r="K273" s="43"/>
      <c r="L273" s="43"/>
    </row>
    <row r="274" spans="1:12" x14ac:dyDescent="0.3">
      <c r="A274" s="53">
        <v>244</v>
      </c>
      <c r="B274" s="19" t="s">
        <v>547</v>
      </c>
      <c r="C274" s="18" t="s">
        <v>543</v>
      </c>
      <c r="D274" s="36">
        <v>16170</v>
      </c>
      <c r="E274" s="36"/>
      <c r="F274" s="43">
        <f t="shared" si="50"/>
        <v>0</v>
      </c>
      <c r="G274" s="36"/>
      <c r="H274" s="36"/>
      <c r="I274" s="36"/>
      <c r="J274" s="43">
        <f t="shared" si="47"/>
        <v>0</v>
      </c>
      <c r="K274" s="43">
        <f t="shared" si="48"/>
        <v>0</v>
      </c>
      <c r="L274" s="43">
        <f t="shared" si="49"/>
        <v>0</v>
      </c>
    </row>
    <row r="275" spans="1:12" x14ac:dyDescent="0.3">
      <c r="A275" s="53"/>
      <c r="B275" s="50" t="s">
        <v>560</v>
      </c>
      <c r="C275" s="53"/>
      <c r="D275" s="54"/>
      <c r="E275" s="54"/>
      <c r="F275" s="43">
        <f t="shared" si="50"/>
        <v>0</v>
      </c>
      <c r="G275" s="54"/>
      <c r="H275" s="54"/>
      <c r="I275" s="54"/>
      <c r="J275" s="43">
        <f t="shared" si="47"/>
        <v>0</v>
      </c>
      <c r="K275" s="43">
        <f t="shared" si="48"/>
        <v>0</v>
      </c>
      <c r="L275" s="43">
        <f t="shared" si="49"/>
        <v>0</v>
      </c>
    </row>
    <row r="276" spans="1:12" ht="20.100000000000001" customHeight="1" x14ac:dyDescent="0.3">
      <c r="A276" s="63"/>
      <c r="B276" s="61" t="s">
        <v>588</v>
      </c>
      <c r="C276" s="63"/>
      <c r="D276" s="64"/>
      <c r="E276" s="64"/>
      <c r="F276" s="64"/>
      <c r="G276" s="64"/>
      <c r="H276" s="64"/>
      <c r="I276" s="64"/>
      <c r="J276" s="64"/>
      <c r="K276" s="64"/>
      <c r="L276" s="64"/>
    </row>
    <row r="277" spans="1:12" ht="78" x14ac:dyDescent="0.3">
      <c r="A277" s="8">
        <v>245</v>
      </c>
      <c r="B277" s="37" t="s">
        <v>532</v>
      </c>
      <c r="C277" s="8" t="s">
        <v>11</v>
      </c>
      <c r="D277" s="8">
        <v>1</v>
      </c>
      <c r="E277" s="8"/>
      <c r="F277" s="43">
        <f t="shared" si="50"/>
        <v>0</v>
      </c>
      <c r="G277" s="8"/>
      <c r="H277" s="8"/>
      <c r="I277" s="8"/>
      <c r="J277" s="43">
        <f t="shared" ref="J277:J317" si="51">+G277*$E277</f>
        <v>0</v>
      </c>
      <c r="K277" s="43">
        <f t="shared" ref="K277:K317" si="52">+H277*$E277</f>
        <v>0</v>
      </c>
      <c r="L277" s="43">
        <f t="shared" ref="L277:L317" si="53">+I277*$E277</f>
        <v>0</v>
      </c>
    </row>
    <row r="278" spans="1:12" ht="31.2" x14ac:dyDescent="0.3">
      <c r="A278" s="8">
        <f t="shared" ref="A278:A317" si="54">A277+1</f>
        <v>246</v>
      </c>
      <c r="B278" s="20" t="s">
        <v>533</v>
      </c>
      <c r="C278" s="8" t="s">
        <v>11</v>
      </c>
      <c r="D278" s="8">
        <v>1</v>
      </c>
      <c r="E278" s="8"/>
      <c r="F278" s="43">
        <f t="shared" si="50"/>
        <v>0</v>
      </c>
      <c r="G278" s="8"/>
      <c r="H278" s="8"/>
      <c r="I278" s="8"/>
      <c r="J278" s="43">
        <f t="shared" si="51"/>
        <v>0</v>
      </c>
      <c r="K278" s="43">
        <f t="shared" si="52"/>
        <v>0</v>
      </c>
      <c r="L278" s="43">
        <f t="shared" si="53"/>
        <v>0</v>
      </c>
    </row>
    <row r="279" spans="1:12" ht="31.2" x14ac:dyDescent="0.3">
      <c r="A279" s="8">
        <f t="shared" si="54"/>
        <v>247</v>
      </c>
      <c r="B279" s="20" t="s">
        <v>534</v>
      </c>
      <c r="C279" s="8" t="s">
        <v>11</v>
      </c>
      <c r="D279" s="8">
        <v>1</v>
      </c>
      <c r="E279" s="8"/>
      <c r="F279" s="43">
        <f t="shared" si="50"/>
        <v>0</v>
      </c>
      <c r="G279" s="8"/>
      <c r="H279" s="8"/>
      <c r="I279" s="8"/>
      <c r="J279" s="43">
        <f t="shared" si="51"/>
        <v>0</v>
      </c>
      <c r="K279" s="43">
        <f t="shared" si="52"/>
        <v>0</v>
      </c>
      <c r="L279" s="43">
        <f t="shared" si="53"/>
        <v>0</v>
      </c>
    </row>
    <row r="280" spans="1:12" ht="31.2" x14ac:dyDescent="0.3">
      <c r="A280" s="8">
        <f t="shared" si="54"/>
        <v>248</v>
      </c>
      <c r="B280" s="20" t="s">
        <v>535</v>
      </c>
      <c r="C280" s="8" t="s">
        <v>11</v>
      </c>
      <c r="D280" s="8">
        <v>1</v>
      </c>
      <c r="E280" s="8"/>
      <c r="F280" s="43">
        <f t="shared" si="50"/>
        <v>0</v>
      </c>
      <c r="G280" s="8"/>
      <c r="H280" s="8"/>
      <c r="I280" s="8"/>
      <c r="J280" s="43">
        <f t="shared" si="51"/>
        <v>0</v>
      </c>
      <c r="K280" s="43">
        <f t="shared" si="52"/>
        <v>0</v>
      </c>
      <c r="L280" s="43">
        <f t="shared" si="53"/>
        <v>0</v>
      </c>
    </row>
    <row r="281" spans="1:12" x14ac:dyDescent="0.3">
      <c r="A281" s="8">
        <f t="shared" si="54"/>
        <v>249</v>
      </c>
      <c r="B281" s="35" t="s">
        <v>536</v>
      </c>
      <c r="C281" s="8" t="s">
        <v>11</v>
      </c>
      <c r="D281" s="8">
        <v>1</v>
      </c>
      <c r="E281" s="8"/>
      <c r="F281" s="43">
        <f t="shared" si="50"/>
        <v>0</v>
      </c>
      <c r="G281" s="8"/>
      <c r="H281" s="8"/>
      <c r="I281" s="8"/>
      <c r="J281" s="43">
        <f t="shared" si="51"/>
        <v>0</v>
      </c>
      <c r="K281" s="43">
        <f t="shared" si="52"/>
        <v>0</v>
      </c>
      <c r="L281" s="43">
        <f t="shared" si="53"/>
        <v>0</v>
      </c>
    </row>
    <row r="282" spans="1:12" x14ac:dyDescent="0.3">
      <c r="A282" s="8">
        <f t="shared" si="54"/>
        <v>250</v>
      </c>
      <c r="B282" s="7" t="s">
        <v>388</v>
      </c>
      <c r="C282" s="5" t="s">
        <v>11</v>
      </c>
      <c r="D282" s="5">
        <v>2</v>
      </c>
      <c r="E282" s="5"/>
      <c r="F282" s="43">
        <f t="shared" si="50"/>
        <v>0</v>
      </c>
      <c r="G282" s="5"/>
      <c r="H282" s="5"/>
      <c r="I282" s="5"/>
      <c r="J282" s="43">
        <f t="shared" si="51"/>
        <v>0</v>
      </c>
      <c r="K282" s="43">
        <f t="shared" si="52"/>
        <v>0</v>
      </c>
      <c r="L282" s="43">
        <f t="shared" si="53"/>
        <v>0</v>
      </c>
    </row>
    <row r="283" spans="1:12" x14ac:dyDescent="0.3">
      <c r="A283" s="8">
        <f t="shared" si="54"/>
        <v>251</v>
      </c>
      <c r="B283" s="7" t="s">
        <v>389</v>
      </c>
      <c r="C283" s="5" t="s">
        <v>8</v>
      </c>
      <c r="D283" s="5">
        <v>100</v>
      </c>
      <c r="E283" s="5"/>
      <c r="F283" s="43">
        <f t="shared" si="50"/>
        <v>0</v>
      </c>
      <c r="G283" s="5"/>
      <c r="H283" s="5"/>
      <c r="I283" s="5"/>
      <c r="J283" s="43">
        <f t="shared" si="51"/>
        <v>0</v>
      </c>
      <c r="K283" s="43">
        <f t="shared" si="52"/>
        <v>0</v>
      </c>
      <c r="L283" s="43">
        <f t="shared" si="53"/>
        <v>0</v>
      </c>
    </row>
    <row r="284" spans="1:12" x14ac:dyDescent="0.3">
      <c r="A284" s="5">
        <f t="shared" si="54"/>
        <v>252</v>
      </c>
      <c r="B284" s="6" t="s">
        <v>390</v>
      </c>
      <c r="C284" s="5" t="s">
        <v>8</v>
      </c>
      <c r="D284" s="5">
        <v>100</v>
      </c>
      <c r="E284" s="5"/>
      <c r="F284" s="43">
        <f t="shared" si="50"/>
        <v>0</v>
      </c>
      <c r="G284" s="5"/>
      <c r="H284" s="5"/>
      <c r="I284" s="5"/>
      <c r="J284" s="43">
        <f t="shared" si="51"/>
        <v>0</v>
      </c>
      <c r="K284" s="43">
        <f t="shared" si="52"/>
        <v>0</v>
      </c>
      <c r="L284" s="43">
        <f t="shared" si="53"/>
        <v>0</v>
      </c>
    </row>
    <row r="285" spans="1:12" ht="62.4" x14ac:dyDescent="0.3">
      <c r="A285" s="5">
        <f t="shared" si="54"/>
        <v>253</v>
      </c>
      <c r="B285" s="7" t="s">
        <v>391</v>
      </c>
      <c r="C285" s="8" t="s">
        <v>392</v>
      </c>
      <c r="D285" s="5">
        <v>1</v>
      </c>
      <c r="E285" s="5"/>
      <c r="F285" s="43">
        <f t="shared" si="50"/>
        <v>0</v>
      </c>
      <c r="G285" s="5"/>
      <c r="H285" s="5"/>
      <c r="I285" s="5"/>
      <c r="J285" s="43">
        <f t="shared" si="51"/>
        <v>0</v>
      </c>
      <c r="K285" s="43">
        <f t="shared" si="52"/>
        <v>0</v>
      </c>
      <c r="L285" s="43">
        <f t="shared" si="53"/>
        <v>0</v>
      </c>
    </row>
    <row r="286" spans="1:12" ht="31.2" x14ac:dyDescent="0.3">
      <c r="A286" s="5">
        <f t="shared" si="54"/>
        <v>254</v>
      </c>
      <c r="B286" s="7" t="s">
        <v>393</v>
      </c>
      <c r="C286" s="5" t="s">
        <v>8</v>
      </c>
      <c r="D286" s="5">
        <v>15</v>
      </c>
      <c r="E286" s="5"/>
      <c r="F286" s="43">
        <f t="shared" si="50"/>
        <v>0</v>
      </c>
      <c r="G286" s="5"/>
      <c r="H286" s="5"/>
      <c r="I286" s="5"/>
      <c r="J286" s="43">
        <f t="shared" si="51"/>
        <v>0</v>
      </c>
      <c r="K286" s="43">
        <f t="shared" si="52"/>
        <v>0</v>
      </c>
      <c r="L286" s="43">
        <f t="shared" si="53"/>
        <v>0</v>
      </c>
    </row>
    <row r="287" spans="1:12" x14ac:dyDescent="0.3">
      <c r="A287" s="5">
        <f t="shared" si="54"/>
        <v>255</v>
      </c>
      <c r="B287" s="7" t="s">
        <v>394</v>
      </c>
      <c r="C287" s="5" t="s">
        <v>8</v>
      </c>
      <c r="D287" s="5">
        <v>15</v>
      </c>
      <c r="E287" s="5"/>
      <c r="F287" s="43">
        <f t="shared" si="50"/>
        <v>0</v>
      </c>
      <c r="G287" s="5"/>
      <c r="H287" s="5"/>
      <c r="I287" s="5"/>
      <c r="J287" s="43">
        <f t="shared" si="51"/>
        <v>0</v>
      </c>
      <c r="K287" s="43">
        <f t="shared" si="52"/>
        <v>0</v>
      </c>
      <c r="L287" s="43">
        <f t="shared" si="53"/>
        <v>0</v>
      </c>
    </row>
    <row r="288" spans="1:12" x14ac:dyDescent="0.3">
      <c r="A288" s="5">
        <f t="shared" si="54"/>
        <v>256</v>
      </c>
      <c r="B288" s="7" t="s">
        <v>395</v>
      </c>
      <c r="C288" s="5" t="s">
        <v>8</v>
      </c>
      <c r="D288" s="5">
        <v>32</v>
      </c>
      <c r="E288" s="5"/>
      <c r="F288" s="43">
        <f t="shared" si="50"/>
        <v>0</v>
      </c>
      <c r="G288" s="5"/>
      <c r="H288" s="5"/>
      <c r="I288" s="5"/>
      <c r="J288" s="43">
        <f t="shared" si="51"/>
        <v>0</v>
      </c>
      <c r="K288" s="43">
        <f t="shared" si="52"/>
        <v>0</v>
      </c>
      <c r="L288" s="43">
        <f t="shared" si="53"/>
        <v>0</v>
      </c>
    </row>
    <row r="289" spans="1:12" x14ac:dyDescent="0.3">
      <c r="A289" s="5">
        <f t="shared" si="54"/>
        <v>257</v>
      </c>
      <c r="B289" s="7" t="s">
        <v>396</v>
      </c>
      <c r="C289" s="5" t="s">
        <v>8</v>
      </c>
      <c r="D289" s="5">
        <v>90</v>
      </c>
      <c r="E289" s="5"/>
      <c r="F289" s="43">
        <f t="shared" si="50"/>
        <v>0</v>
      </c>
      <c r="G289" s="5"/>
      <c r="H289" s="5"/>
      <c r="I289" s="5"/>
      <c r="J289" s="43">
        <f t="shared" si="51"/>
        <v>0</v>
      </c>
      <c r="K289" s="43">
        <f t="shared" si="52"/>
        <v>0</v>
      </c>
      <c r="L289" s="43">
        <f t="shared" si="53"/>
        <v>0</v>
      </c>
    </row>
    <row r="290" spans="1:12" x14ac:dyDescent="0.3">
      <c r="A290" s="5">
        <f t="shared" si="54"/>
        <v>258</v>
      </c>
      <c r="B290" s="7" t="s">
        <v>397</v>
      </c>
      <c r="C290" s="5" t="s">
        <v>8</v>
      </c>
      <c r="D290" s="5">
        <v>12</v>
      </c>
      <c r="E290" s="5"/>
      <c r="F290" s="43">
        <f t="shared" si="50"/>
        <v>0</v>
      </c>
      <c r="G290" s="5"/>
      <c r="H290" s="5"/>
      <c r="I290" s="5"/>
      <c r="J290" s="43">
        <f t="shared" si="51"/>
        <v>0</v>
      </c>
      <c r="K290" s="43">
        <f t="shared" si="52"/>
        <v>0</v>
      </c>
      <c r="L290" s="43">
        <f t="shared" si="53"/>
        <v>0</v>
      </c>
    </row>
    <row r="291" spans="1:12" x14ac:dyDescent="0.3">
      <c r="A291" s="5">
        <f t="shared" si="54"/>
        <v>259</v>
      </c>
      <c r="B291" s="7" t="s">
        <v>398</v>
      </c>
      <c r="C291" s="5" t="s">
        <v>8</v>
      </c>
      <c r="D291" s="5">
        <v>1301</v>
      </c>
      <c r="E291" s="5"/>
      <c r="F291" s="43">
        <f t="shared" si="50"/>
        <v>0</v>
      </c>
      <c r="G291" s="5"/>
      <c r="H291" s="5"/>
      <c r="I291" s="5"/>
      <c r="J291" s="43">
        <f t="shared" si="51"/>
        <v>0</v>
      </c>
      <c r="K291" s="43">
        <f t="shared" si="52"/>
        <v>0</v>
      </c>
      <c r="L291" s="43">
        <f t="shared" si="53"/>
        <v>0</v>
      </c>
    </row>
    <row r="292" spans="1:12" x14ac:dyDescent="0.3">
      <c r="A292" s="5">
        <f t="shared" si="54"/>
        <v>260</v>
      </c>
      <c r="B292" s="7" t="s">
        <v>399</v>
      </c>
      <c r="C292" s="5" t="s">
        <v>8</v>
      </c>
      <c r="D292" s="5">
        <v>1323</v>
      </c>
      <c r="E292" s="5"/>
      <c r="F292" s="43">
        <f t="shared" si="50"/>
        <v>0</v>
      </c>
      <c r="G292" s="5"/>
      <c r="H292" s="5"/>
      <c r="I292" s="5"/>
      <c r="J292" s="43">
        <f t="shared" si="51"/>
        <v>0</v>
      </c>
      <c r="K292" s="43">
        <f t="shared" si="52"/>
        <v>0</v>
      </c>
      <c r="L292" s="43">
        <f t="shared" si="53"/>
        <v>0</v>
      </c>
    </row>
    <row r="293" spans="1:12" x14ac:dyDescent="0.3">
      <c r="A293" s="5">
        <f t="shared" si="54"/>
        <v>261</v>
      </c>
      <c r="B293" s="7" t="s">
        <v>400</v>
      </c>
      <c r="C293" s="5" t="s">
        <v>8</v>
      </c>
      <c r="D293" s="5">
        <v>2044</v>
      </c>
      <c r="E293" s="5"/>
      <c r="F293" s="43">
        <f t="shared" si="50"/>
        <v>0</v>
      </c>
      <c r="G293" s="5"/>
      <c r="H293" s="5"/>
      <c r="I293" s="5"/>
      <c r="J293" s="43">
        <f t="shared" si="51"/>
        <v>0</v>
      </c>
      <c r="K293" s="43">
        <f t="shared" si="52"/>
        <v>0</v>
      </c>
      <c r="L293" s="43">
        <f t="shared" si="53"/>
        <v>0</v>
      </c>
    </row>
    <row r="294" spans="1:12" ht="31.2" x14ac:dyDescent="0.3">
      <c r="A294" s="5">
        <f t="shared" si="54"/>
        <v>262</v>
      </c>
      <c r="B294" s="26" t="s">
        <v>401</v>
      </c>
      <c r="C294" s="5" t="s">
        <v>8</v>
      </c>
      <c r="D294" s="5">
        <v>1840</v>
      </c>
      <c r="E294" s="5"/>
      <c r="F294" s="43">
        <f t="shared" si="50"/>
        <v>0</v>
      </c>
      <c r="G294" s="5"/>
      <c r="H294" s="5"/>
      <c r="I294" s="5"/>
      <c r="J294" s="43">
        <f t="shared" si="51"/>
        <v>0</v>
      </c>
      <c r="K294" s="43">
        <f t="shared" si="52"/>
        <v>0</v>
      </c>
      <c r="L294" s="43">
        <f t="shared" si="53"/>
        <v>0</v>
      </c>
    </row>
    <row r="295" spans="1:12" ht="31.2" x14ac:dyDescent="0.3">
      <c r="A295" s="5">
        <f t="shared" si="54"/>
        <v>263</v>
      </c>
      <c r="B295" s="26" t="s">
        <v>402</v>
      </c>
      <c r="C295" s="5" t="s">
        <v>8</v>
      </c>
      <c r="D295" s="5">
        <v>1041</v>
      </c>
      <c r="E295" s="5"/>
      <c r="F295" s="43">
        <f t="shared" si="50"/>
        <v>0</v>
      </c>
      <c r="G295" s="5"/>
      <c r="H295" s="5"/>
      <c r="I295" s="5"/>
      <c r="J295" s="43">
        <f t="shared" si="51"/>
        <v>0</v>
      </c>
      <c r="K295" s="43">
        <f t="shared" si="52"/>
        <v>0</v>
      </c>
      <c r="L295" s="43">
        <f t="shared" si="53"/>
        <v>0</v>
      </c>
    </row>
    <row r="296" spans="1:12" x14ac:dyDescent="0.3">
      <c r="A296" s="5">
        <f t="shared" si="54"/>
        <v>264</v>
      </c>
      <c r="B296" s="26" t="s">
        <v>403</v>
      </c>
      <c r="C296" s="5" t="s">
        <v>8</v>
      </c>
      <c r="D296" s="5">
        <v>1190</v>
      </c>
      <c r="E296" s="5"/>
      <c r="F296" s="43">
        <f t="shared" si="50"/>
        <v>0</v>
      </c>
      <c r="G296" s="5"/>
      <c r="H296" s="5"/>
      <c r="I296" s="5"/>
      <c r="J296" s="43">
        <f t="shared" si="51"/>
        <v>0</v>
      </c>
      <c r="K296" s="43">
        <f t="shared" si="52"/>
        <v>0</v>
      </c>
      <c r="L296" s="43">
        <f t="shared" si="53"/>
        <v>0</v>
      </c>
    </row>
    <row r="297" spans="1:12" x14ac:dyDescent="0.3">
      <c r="A297" s="5">
        <f t="shared" si="54"/>
        <v>265</v>
      </c>
      <c r="B297" s="26" t="s">
        <v>404</v>
      </c>
      <c r="C297" s="8" t="s">
        <v>11</v>
      </c>
      <c r="D297" s="5">
        <v>25</v>
      </c>
      <c r="E297" s="5"/>
      <c r="F297" s="43">
        <f t="shared" si="50"/>
        <v>0</v>
      </c>
      <c r="G297" s="5"/>
      <c r="H297" s="5"/>
      <c r="I297" s="5"/>
      <c r="J297" s="43">
        <f t="shared" si="51"/>
        <v>0</v>
      </c>
      <c r="K297" s="43">
        <f t="shared" si="52"/>
        <v>0</v>
      </c>
      <c r="L297" s="43">
        <f t="shared" si="53"/>
        <v>0</v>
      </c>
    </row>
    <row r="298" spans="1:12" ht="62.4" x14ac:dyDescent="0.3">
      <c r="A298" s="5">
        <f t="shared" si="54"/>
        <v>266</v>
      </c>
      <c r="B298" s="26" t="s">
        <v>405</v>
      </c>
      <c r="C298" s="8" t="s">
        <v>392</v>
      </c>
      <c r="D298" s="5">
        <v>1</v>
      </c>
      <c r="E298" s="5"/>
      <c r="F298" s="43">
        <f t="shared" si="50"/>
        <v>0</v>
      </c>
      <c r="G298" s="5"/>
      <c r="H298" s="5"/>
      <c r="I298" s="5"/>
      <c r="J298" s="43">
        <f t="shared" si="51"/>
        <v>0</v>
      </c>
      <c r="K298" s="43">
        <f t="shared" si="52"/>
        <v>0</v>
      </c>
      <c r="L298" s="43">
        <f t="shared" si="53"/>
        <v>0</v>
      </c>
    </row>
    <row r="299" spans="1:12" x14ac:dyDescent="0.3">
      <c r="A299" s="5">
        <f t="shared" si="54"/>
        <v>267</v>
      </c>
      <c r="B299" s="26" t="s">
        <v>406</v>
      </c>
      <c r="C299" s="8" t="s">
        <v>11</v>
      </c>
      <c r="D299" s="5">
        <v>46</v>
      </c>
      <c r="E299" s="5"/>
      <c r="F299" s="43">
        <f t="shared" si="50"/>
        <v>0</v>
      </c>
      <c r="G299" s="5"/>
      <c r="H299" s="5"/>
      <c r="I299" s="5"/>
      <c r="J299" s="43">
        <f t="shared" si="51"/>
        <v>0</v>
      </c>
      <c r="K299" s="43">
        <f t="shared" si="52"/>
        <v>0</v>
      </c>
      <c r="L299" s="43">
        <f t="shared" si="53"/>
        <v>0</v>
      </c>
    </row>
    <row r="300" spans="1:12" ht="31.2" x14ac:dyDescent="0.3">
      <c r="A300" s="5">
        <f t="shared" si="54"/>
        <v>268</v>
      </c>
      <c r="B300" s="26" t="s">
        <v>407</v>
      </c>
      <c r="C300" s="8" t="s">
        <v>11</v>
      </c>
      <c r="D300" s="5">
        <v>15</v>
      </c>
      <c r="E300" s="5"/>
      <c r="F300" s="43">
        <f t="shared" si="50"/>
        <v>0</v>
      </c>
      <c r="G300" s="5"/>
      <c r="H300" s="5"/>
      <c r="I300" s="5"/>
      <c r="J300" s="43">
        <f t="shared" si="51"/>
        <v>0</v>
      </c>
      <c r="K300" s="43">
        <f t="shared" si="52"/>
        <v>0</v>
      </c>
      <c r="L300" s="43">
        <f t="shared" si="53"/>
        <v>0</v>
      </c>
    </row>
    <row r="301" spans="1:12" ht="46.8" x14ac:dyDescent="0.3">
      <c r="A301" s="5">
        <f t="shared" si="54"/>
        <v>269</v>
      </c>
      <c r="B301" s="7" t="s">
        <v>408</v>
      </c>
      <c r="C301" s="8" t="s">
        <v>11</v>
      </c>
      <c r="D301" s="5">
        <v>22</v>
      </c>
      <c r="E301" s="5"/>
      <c r="F301" s="43">
        <f t="shared" si="50"/>
        <v>0</v>
      </c>
      <c r="G301" s="5"/>
      <c r="H301" s="5"/>
      <c r="I301" s="5"/>
      <c r="J301" s="43">
        <f t="shared" si="51"/>
        <v>0</v>
      </c>
      <c r="K301" s="43">
        <f t="shared" si="52"/>
        <v>0</v>
      </c>
      <c r="L301" s="43">
        <f t="shared" si="53"/>
        <v>0</v>
      </c>
    </row>
    <row r="302" spans="1:12" ht="46.8" x14ac:dyDescent="0.3">
      <c r="A302" s="5">
        <f>A301+1</f>
        <v>270</v>
      </c>
      <c r="B302" s="7" t="s">
        <v>409</v>
      </c>
      <c r="C302" s="8" t="s">
        <v>11</v>
      </c>
      <c r="D302" s="5">
        <v>15</v>
      </c>
      <c r="E302" s="5"/>
      <c r="F302" s="43">
        <f t="shared" si="50"/>
        <v>0</v>
      </c>
      <c r="G302" s="5"/>
      <c r="H302" s="5"/>
      <c r="I302" s="5"/>
      <c r="J302" s="43">
        <f t="shared" si="51"/>
        <v>0</v>
      </c>
      <c r="K302" s="43">
        <f t="shared" si="52"/>
        <v>0</v>
      </c>
      <c r="L302" s="43">
        <f t="shared" si="53"/>
        <v>0</v>
      </c>
    </row>
    <row r="303" spans="1:12" x14ac:dyDescent="0.3">
      <c r="A303" s="5">
        <f t="shared" si="54"/>
        <v>271</v>
      </c>
      <c r="B303" s="26" t="s">
        <v>410</v>
      </c>
      <c r="C303" s="8" t="s">
        <v>11</v>
      </c>
      <c r="D303" s="5">
        <v>4</v>
      </c>
      <c r="E303" s="5"/>
      <c r="F303" s="43">
        <f t="shared" si="50"/>
        <v>0</v>
      </c>
      <c r="G303" s="5"/>
      <c r="H303" s="5"/>
      <c r="I303" s="5"/>
      <c r="J303" s="43">
        <f t="shared" si="51"/>
        <v>0</v>
      </c>
      <c r="K303" s="43">
        <f t="shared" si="52"/>
        <v>0</v>
      </c>
      <c r="L303" s="43">
        <f t="shared" si="53"/>
        <v>0</v>
      </c>
    </row>
    <row r="304" spans="1:12" x14ac:dyDescent="0.3">
      <c r="A304" s="5">
        <f t="shared" si="54"/>
        <v>272</v>
      </c>
      <c r="B304" s="26" t="s">
        <v>411</v>
      </c>
      <c r="C304" s="8" t="s">
        <v>11</v>
      </c>
      <c r="D304" s="5">
        <v>19</v>
      </c>
      <c r="E304" s="5"/>
      <c r="F304" s="43">
        <f t="shared" si="50"/>
        <v>0</v>
      </c>
      <c r="G304" s="5"/>
      <c r="H304" s="5"/>
      <c r="I304" s="5"/>
      <c r="J304" s="43">
        <f t="shared" si="51"/>
        <v>0</v>
      </c>
      <c r="K304" s="43">
        <f t="shared" si="52"/>
        <v>0</v>
      </c>
      <c r="L304" s="43">
        <f t="shared" si="53"/>
        <v>0</v>
      </c>
    </row>
    <row r="305" spans="1:12" x14ac:dyDescent="0.3">
      <c r="A305" s="5">
        <f t="shared" si="54"/>
        <v>273</v>
      </c>
      <c r="B305" s="26" t="s">
        <v>412</v>
      </c>
      <c r="C305" s="8" t="s">
        <v>11</v>
      </c>
      <c r="D305" s="5">
        <v>12</v>
      </c>
      <c r="E305" s="5"/>
      <c r="F305" s="43">
        <f t="shared" si="50"/>
        <v>0</v>
      </c>
      <c r="G305" s="5"/>
      <c r="H305" s="5"/>
      <c r="I305" s="5"/>
      <c r="J305" s="43">
        <f t="shared" si="51"/>
        <v>0</v>
      </c>
      <c r="K305" s="43">
        <f t="shared" si="52"/>
        <v>0</v>
      </c>
      <c r="L305" s="43">
        <f t="shared" si="53"/>
        <v>0</v>
      </c>
    </row>
    <row r="306" spans="1:12" x14ac:dyDescent="0.3">
      <c r="A306" s="5">
        <f t="shared" si="54"/>
        <v>274</v>
      </c>
      <c r="B306" s="26" t="s">
        <v>413</v>
      </c>
      <c r="C306" s="8" t="s">
        <v>11</v>
      </c>
      <c r="D306" s="5">
        <v>85</v>
      </c>
      <c r="E306" s="5"/>
      <c r="F306" s="43">
        <f t="shared" si="50"/>
        <v>0</v>
      </c>
      <c r="G306" s="5"/>
      <c r="H306" s="5"/>
      <c r="I306" s="5"/>
      <c r="J306" s="43">
        <f t="shared" si="51"/>
        <v>0</v>
      </c>
      <c r="K306" s="43">
        <f t="shared" si="52"/>
        <v>0</v>
      </c>
      <c r="L306" s="43">
        <f t="shared" si="53"/>
        <v>0</v>
      </c>
    </row>
    <row r="307" spans="1:12" ht="31.2" x14ac:dyDescent="0.3">
      <c r="A307" s="5">
        <f t="shared" si="54"/>
        <v>275</v>
      </c>
      <c r="B307" s="38" t="s">
        <v>414</v>
      </c>
      <c r="C307" s="8" t="s">
        <v>11</v>
      </c>
      <c r="D307" s="5">
        <v>3</v>
      </c>
      <c r="E307" s="5"/>
      <c r="F307" s="43">
        <f t="shared" si="50"/>
        <v>0</v>
      </c>
      <c r="G307" s="5"/>
      <c r="H307" s="5"/>
      <c r="I307" s="5"/>
      <c r="J307" s="43">
        <f t="shared" si="51"/>
        <v>0</v>
      </c>
      <c r="K307" s="43">
        <f t="shared" si="52"/>
        <v>0</v>
      </c>
      <c r="L307" s="43">
        <f t="shared" si="53"/>
        <v>0</v>
      </c>
    </row>
    <row r="308" spans="1:12" ht="31.2" x14ac:dyDescent="0.3">
      <c r="A308" s="5">
        <f t="shared" si="54"/>
        <v>276</v>
      </c>
      <c r="B308" s="7" t="s">
        <v>415</v>
      </c>
      <c r="C308" s="8" t="s">
        <v>11</v>
      </c>
      <c r="D308" s="5">
        <v>19</v>
      </c>
      <c r="E308" s="5"/>
      <c r="F308" s="43">
        <f t="shared" si="50"/>
        <v>0</v>
      </c>
      <c r="G308" s="5"/>
      <c r="H308" s="5"/>
      <c r="I308" s="5"/>
      <c r="J308" s="43">
        <f t="shared" si="51"/>
        <v>0</v>
      </c>
      <c r="K308" s="43">
        <f t="shared" si="52"/>
        <v>0</v>
      </c>
      <c r="L308" s="43">
        <f t="shared" si="53"/>
        <v>0</v>
      </c>
    </row>
    <row r="309" spans="1:12" x14ac:dyDescent="0.3">
      <c r="A309" s="5">
        <f t="shared" si="54"/>
        <v>277</v>
      </c>
      <c r="B309" s="9" t="s">
        <v>416</v>
      </c>
      <c r="C309" s="10" t="s">
        <v>11</v>
      </c>
      <c r="D309" s="5">
        <v>7</v>
      </c>
      <c r="E309" s="5"/>
      <c r="F309" s="43">
        <f t="shared" si="50"/>
        <v>0</v>
      </c>
      <c r="G309" s="5"/>
      <c r="H309" s="5"/>
      <c r="I309" s="5"/>
      <c r="J309" s="43">
        <f t="shared" si="51"/>
        <v>0</v>
      </c>
      <c r="K309" s="43">
        <f t="shared" si="52"/>
        <v>0</v>
      </c>
      <c r="L309" s="43">
        <f t="shared" si="53"/>
        <v>0</v>
      </c>
    </row>
    <row r="310" spans="1:12" x14ac:dyDescent="0.3">
      <c r="A310" s="5">
        <f t="shared" si="54"/>
        <v>278</v>
      </c>
      <c r="B310" s="7" t="s">
        <v>417</v>
      </c>
      <c r="C310" s="8" t="s">
        <v>11</v>
      </c>
      <c r="D310" s="5">
        <v>29</v>
      </c>
      <c r="E310" s="5"/>
      <c r="F310" s="43">
        <f t="shared" si="50"/>
        <v>0</v>
      </c>
      <c r="G310" s="5"/>
      <c r="H310" s="5"/>
      <c r="I310" s="5"/>
      <c r="J310" s="43">
        <f t="shared" si="51"/>
        <v>0</v>
      </c>
      <c r="K310" s="43">
        <f t="shared" si="52"/>
        <v>0</v>
      </c>
      <c r="L310" s="43">
        <f t="shared" si="53"/>
        <v>0</v>
      </c>
    </row>
    <row r="311" spans="1:12" x14ac:dyDescent="0.3">
      <c r="A311" s="5">
        <f>A310+1</f>
        <v>279</v>
      </c>
      <c r="B311" s="7" t="s">
        <v>418</v>
      </c>
      <c r="C311" s="8" t="s">
        <v>11</v>
      </c>
      <c r="D311" s="5">
        <v>22</v>
      </c>
      <c r="E311" s="5"/>
      <c r="F311" s="43">
        <f t="shared" si="50"/>
        <v>0</v>
      </c>
      <c r="G311" s="5"/>
      <c r="H311" s="5"/>
      <c r="I311" s="5"/>
      <c r="J311" s="43">
        <f t="shared" si="51"/>
        <v>0</v>
      </c>
      <c r="K311" s="43">
        <f t="shared" si="52"/>
        <v>0</v>
      </c>
      <c r="L311" s="43">
        <f t="shared" si="53"/>
        <v>0</v>
      </c>
    </row>
    <row r="312" spans="1:12" x14ac:dyDescent="0.3">
      <c r="A312" s="5">
        <f t="shared" si="54"/>
        <v>280</v>
      </c>
      <c r="B312" s="11" t="s">
        <v>419</v>
      </c>
      <c r="C312" s="8" t="s">
        <v>11</v>
      </c>
      <c r="D312" s="5">
        <v>3</v>
      </c>
      <c r="E312" s="5"/>
      <c r="F312" s="43">
        <f t="shared" si="50"/>
        <v>0</v>
      </c>
      <c r="G312" s="5"/>
      <c r="H312" s="5"/>
      <c r="I312" s="5"/>
      <c r="J312" s="43">
        <f t="shared" si="51"/>
        <v>0</v>
      </c>
      <c r="K312" s="43">
        <f t="shared" si="52"/>
        <v>0</v>
      </c>
      <c r="L312" s="43">
        <f t="shared" si="53"/>
        <v>0</v>
      </c>
    </row>
    <row r="313" spans="1:12" ht="31.2" x14ac:dyDescent="0.3">
      <c r="A313" s="5">
        <f t="shared" si="54"/>
        <v>281</v>
      </c>
      <c r="B313" s="7" t="s">
        <v>420</v>
      </c>
      <c r="C313" s="8" t="s">
        <v>11</v>
      </c>
      <c r="D313" s="5">
        <v>15</v>
      </c>
      <c r="E313" s="5"/>
      <c r="F313" s="43">
        <f t="shared" si="50"/>
        <v>0</v>
      </c>
      <c r="G313" s="5"/>
      <c r="H313" s="5"/>
      <c r="I313" s="5"/>
      <c r="J313" s="43">
        <f t="shared" si="51"/>
        <v>0</v>
      </c>
      <c r="K313" s="43">
        <f t="shared" si="52"/>
        <v>0</v>
      </c>
      <c r="L313" s="43">
        <f t="shared" si="53"/>
        <v>0</v>
      </c>
    </row>
    <row r="314" spans="1:12" ht="31.2" x14ac:dyDescent="0.3">
      <c r="A314" s="5">
        <f t="shared" si="54"/>
        <v>282</v>
      </c>
      <c r="B314" s="12" t="s">
        <v>421</v>
      </c>
      <c r="C314" s="8" t="s">
        <v>11</v>
      </c>
      <c r="D314" s="5">
        <v>32</v>
      </c>
      <c r="E314" s="5"/>
      <c r="F314" s="43">
        <f t="shared" si="50"/>
        <v>0</v>
      </c>
      <c r="G314" s="5"/>
      <c r="H314" s="5"/>
      <c r="I314" s="5"/>
      <c r="J314" s="43">
        <f t="shared" si="51"/>
        <v>0</v>
      </c>
      <c r="K314" s="43">
        <f t="shared" si="52"/>
        <v>0</v>
      </c>
      <c r="L314" s="43">
        <f t="shared" si="53"/>
        <v>0</v>
      </c>
    </row>
    <row r="315" spans="1:12" ht="31.2" x14ac:dyDescent="0.3">
      <c r="A315" s="5">
        <f t="shared" si="54"/>
        <v>283</v>
      </c>
      <c r="B315" s="12" t="s">
        <v>422</v>
      </c>
      <c r="C315" s="8" t="s">
        <v>11</v>
      </c>
      <c r="D315" s="5">
        <v>65</v>
      </c>
      <c r="E315" s="5"/>
      <c r="F315" s="43">
        <f t="shared" si="50"/>
        <v>0</v>
      </c>
      <c r="G315" s="5"/>
      <c r="H315" s="5"/>
      <c r="I315" s="5"/>
      <c r="J315" s="43">
        <f t="shared" si="51"/>
        <v>0</v>
      </c>
      <c r="K315" s="43">
        <f t="shared" si="52"/>
        <v>0</v>
      </c>
      <c r="L315" s="43">
        <f t="shared" si="53"/>
        <v>0</v>
      </c>
    </row>
    <row r="316" spans="1:12" ht="31.2" x14ac:dyDescent="0.3">
      <c r="A316" s="5">
        <f t="shared" si="54"/>
        <v>284</v>
      </c>
      <c r="B316" s="26" t="s">
        <v>423</v>
      </c>
      <c r="C316" s="8" t="s">
        <v>392</v>
      </c>
      <c r="D316" s="5">
        <v>1</v>
      </c>
      <c r="E316" s="5"/>
      <c r="F316" s="43">
        <f t="shared" si="50"/>
        <v>0</v>
      </c>
      <c r="G316" s="5"/>
      <c r="H316" s="5"/>
      <c r="I316" s="5"/>
      <c r="J316" s="43">
        <f t="shared" si="51"/>
        <v>0</v>
      </c>
      <c r="K316" s="43">
        <f t="shared" si="52"/>
        <v>0</v>
      </c>
      <c r="L316" s="43">
        <f t="shared" si="53"/>
        <v>0</v>
      </c>
    </row>
    <row r="317" spans="1:12" ht="46.8" x14ac:dyDescent="0.3">
      <c r="A317" s="5">
        <f t="shared" si="54"/>
        <v>285</v>
      </c>
      <c r="B317" s="26" t="s">
        <v>424</v>
      </c>
      <c r="C317" s="8" t="s">
        <v>392</v>
      </c>
      <c r="D317" s="5">
        <v>1</v>
      </c>
      <c r="E317" s="5"/>
      <c r="F317" s="43">
        <f t="shared" si="50"/>
        <v>0</v>
      </c>
      <c r="G317" s="5"/>
      <c r="H317" s="5"/>
      <c r="I317" s="5"/>
      <c r="J317" s="43">
        <f t="shared" si="51"/>
        <v>0</v>
      </c>
      <c r="K317" s="43">
        <f t="shared" si="52"/>
        <v>0</v>
      </c>
      <c r="L317" s="43">
        <f t="shared" si="53"/>
        <v>0</v>
      </c>
    </row>
    <row r="318" spans="1:12" ht="20.100000000000001" customHeight="1" x14ac:dyDescent="0.3">
      <c r="A318" s="72" t="s">
        <v>387</v>
      </c>
      <c r="B318" s="73" t="s">
        <v>594</v>
      </c>
      <c r="C318" s="74"/>
      <c r="D318" s="72"/>
      <c r="E318" s="72"/>
      <c r="F318" s="71"/>
      <c r="G318" s="71"/>
      <c r="H318" s="71"/>
      <c r="I318" s="71"/>
      <c r="J318" s="71"/>
      <c r="K318" s="71"/>
      <c r="L318" s="71"/>
    </row>
    <row r="319" spans="1:12" ht="46.8" x14ac:dyDescent="0.3">
      <c r="A319" s="5">
        <v>286</v>
      </c>
      <c r="B319" s="7" t="s">
        <v>598</v>
      </c>
      <c r="C319" s="8" t="s">
        <v>392</v>
      </c>
      <c r="D319" s="5">
        <v>1</v>
      </c>
      <c r="E319" s="5"/>
      <c r="F319" s="43">
        <f t="shared" si="50"/>
        <v>0</v>
      </c>
      <c r="G319" s="5"/>
      <c r="H319" s="5"/>
      <c r="I319" s="5"/>
      <c r="J319" s="43">
        <f t="shared" ref="J319:J321" si="55">+G319*$E319</f>
        <v>0</v>
      </c>
      <c r="K319" s="43">
        <f t="shared" ref="K319:K321" si="56">+H319*$E319</f>
        <v>0</v>
      </c>
      <c r="L319" s="43">
        <f t="shared" ref="L319:L321" si="57">+I319*$E319</f>
        <v>0</v>
      </c>
    </row>
    <row r="320" spans="1:12" ht="46.8" x14ac:dyDescent="0.3">
      <c r="A320" s="5">
        <f t="shared" ref="A320" si="58">1+A319</f>
        <v>287</v>
      </c>
      <c r="B320" s="7" t="s">
        <v>599</v>
      </c>
      <c r="C320" s="8" t="s">
        <v>392</v>
      </c>
      <c r="D320" s="5">
        <v>1</v>
      </c>
      <c r="E320" s="5"/>
      <c r="F320" s="43">
        <f t="shared" si="50"/>
        <v>0</v>
      </c>
      <c r="G320" s="5"/>
      <c r="H320" s="5"/>
      <c r="I320" s="5"/>
      <c r="J320" s="43">
        <f t="shared" si="55"/>
        <v>0</v>
      </c>
      <c r="K320" s="43">
        <f t="shared" si="56"/>
        <v>0</v>
      </c>
      <c r="L320" s="43">
        <f t="shared" si="57"/>
        <v>0</v>
      </c>
    </row>
    <row r="321" spans="1:12" ht="31.2" x14ac:dyDescent="0.3">
      <c r="A321" s="5">
        <f>1+A320</f>
        <v>288</v>
      </c>
      <c r="B321" s="7" t="s">
        <v>600</v>
      </c>
      <c r="C321" s="5" t="s">
        <v>8</v>
      </c>
      <c r="D321" s="5">
        <v>20</v>
      </c>
      <c r="E321" s="5"/>
      <c r="F321" s="43">
        <f t="shared" si="50"/>
        <v>0</v>
      </c>
      <c r="G321" s="5"/>
      <c r="H321" s="5"/>
      <c r="I321" s="5"/>
      <c r="J321" s="43">
        <f t="shared" si="55"/>
        <v>0</v>
      </c>
      <c r="K321" s="43">
        <f t="shared" si="56"/>
        <v>0</v>
      </c>
      <c r="L321" s="43">
        <f t="shared" si="57"/>
        <v>0</v>
      </c>
    </row>
    <row r="322" spans="1:12" ht="20.100000000000001" customHeight="1" x14ac:dyDescent="0.3">
      <c r="A322" s="75"/>
      <c r="B322" s="73" t="s">
        <v>595</v>
      </c>
      <c r="C322" s="75"/>
      <c r="D322" s="75"/>
      <c r="E322" s="75"/>
      <c r="F322" s="71"/>
      <c r="G322" s="71"/>
      <c r="H322" s="71"/>
      <c r="I322" s="71"/>
      <c r="J322" s="71"/>
      <c r="K322" s="71"/>
      <c r="L322" s="71"/>
    </row>
    <row r="323" spans="1:12" ht="20.100000000000001" customHeight="1" x14ac:dyDescent="0.3">
      <c r="A323" s="75"/>
      <c r="B323" s="73" t="s">
        <v>609</v>
      </c>
      <c r="C323" s="75"/>
      <c r="D323" s="75"/>
      <c r="E323" s="75"/>
      <c r="F323" s="71"/>
      <c r="G323" s="71"/>
      <c r="H323" s="71"/>
      <c r="I323" s="71"/>
      <c r="J323" s="71"/>
      <c r="K323" s="71"/>
      <c r="L323" s="71"/>
    </row>
    <row r="324" spans="1:12" ht="31.2" x14ac:dyDescent="0.3">
      <c r="A324" s="5">
        <v>289</v>
      </c>
      <c r="B324" s="26" t="s">
        <v>601</v>
      </c>
      <c r="C324" s="5" t="s">
        <v>0</v>
      </c>
      <c r="D324" s="5">
        <v>3</v>
      </c>
      <c r="E324" s="5"/>
      <c r="F324" s="43">
        <f t="shared" si="50"/>
        <v>0</v>
      </c>
      <c r="G324" s="5"/>
      <c r="H324" s="5"/>
      <c r="I324" s="5"/>
      <c r="J324" s="43">
        <f t="shared" ref="J324:J332" si="59">+G324*$E324</f>
        <v>0</v>
      </c>
      <c r="K324" s="43">
        <f t="shared" ref="K324:K332" si="60">+H324*$E324</f>
        <v>0</v>
      </c>
      <c r="L324" s="43">
        <f t="shared" ref="L324:L332" si="61">+I324*$E324</f>
        <v>0</v>
      </c>
    </row>
    <row r="325" spans="1:12" ht="31.2" x14ac:dyDescent="0.3">
      <c r="A325" s="5">
        <v>290</v>
      </c>
      <c r="B325" s="26" t="s">
        <v>602</v>
      </c>
      <c r="C325" s="5" t="s">
        <v>0</v>
      </c>
      <c r="D325" s="5">
        <v>1</v>
      </c>
      <c r="E325" s="5"/>
      <c r="F325" s="43">
        <f t="shared" si="50"/>
        <v>0</v>
      </c>
      <c r="G325" s="5"/>
      <c r="H325" s="5"/>
      <c r="I325" s="5"/>
      <c r="J325" s="43">
        <f t="shared" si="59"/>
        <v>0</v>
      </c>
      <c r="K325" s="43">
        <f t="shared" si="60"/>
        <v>0</v>
      </c>
      <c r="L325" s="43">
        <f t="shared" si="61"/>
        <v>0</v>
      </c>
    </row>
    <row r="326" spans="1:12" ht="31.2" x14ac:dyDescent="0.3">
      <c r="A326" s="5">
        <v>291</v>
      </c>
      <c r="B326" s="26" t="s">
        <v>603</v>
      </c>
      <c r="C326" s="5" t="s">
        <v>8</v>
      </c>
      <c r="D326" s="5">
        <v>180</v>
      </c>
      <c r="E326" s="5"/>
      <c r="F326" s="43">
        <f t="shared" si="50"/>
        <v>0</v>
      </c>
      <c r="G326" s="5"/>
      <c r="H326" s="5"/>
      <c r="I326" s="5"/>
      <c r="J326" s="43">
        <f t="shared" si="59"/>
        <v>0</v>
      </c>
      <c r="K326" s="43">
        <f t="shared" si="60"/>
        <v>0</v>
      </c>
      <c r="L326" s="43">
        <f t="shared" si="61"/>
        <v>0</v>
      </c>
    </row>
    <row r="327" spans="1:12" x14ac:dyDescent="0.3">
      <c r="A327" s="5">
        <f t="shared" ref="A327:A332" si="62">1+A326</f>
        <v>292</v>
      </c>
      <c r="B327" s="26" t="s">
        <v>425</v>
      </c>
      <c r="C327" s="5" t="s">
        <v>0</v>
      </c>
      <c r="D327" s="5">
        <v>35</v>
      </c>
      <c r="E327" s="5"/>
      <c r="F327" s="43">
        <f t="shared" si="50"/>
        <v>0</v>
      </c>
      <c r="G327" s="5"/>
      <c r="H327" s="5"/>
      <c r="I327" s="5"/>
      <c r="J327" s="43">
        <f t="shared" si="59"/>
        <v>0</v>
      </c>
      <c r="K327" s="43">
        <f t="shared" si="60"/>
        <v>0</v>
      </c>
      <c r="L327" s="43">
        <f t="shared" si="61"/>
        <v>0</v>
      </c>
    </row>
    <row r="328" spans="1:12" ht="46.8" x14ac:dyDescent="0.3">
      <c r="A328" s="5">
        <f t="shared" si="62"/>
        <v>293</v>
      </c>
      <c r="B328" s="26" t="s">
        <v>426</v>
      </c>
      <c r="C328" s="5" t="s">
        <v>0</v>
      </c>
      <c r="D328" s="5">
        <v>2</v>
      </c>
      <c r="E328" s="5"/>
      <c r="F328" s="43">
        <f t="shared" si="50"/>
        <v>0</v>
      </c>
      <c r="G328" s="5"/>
      <c r="H328" s="5"/>
      <c r="I328" s="5"/>
      <c r="J328" s="43">
        <f t="shared" si="59"/>
        <v>0</v>
      </c>
      <c r="K328" s="43">
        <f t="shared" si="60"/>
        <v>0</v>
      </c>
      <c r="L328" s="43">
        <f t="shared" si="61"/>
        <v>0</v>
      </c>
    </row>
    <row r="329" spans="1:12" x14ac:dyDescent="0.3">
      <c r="A329" s="5">
        <f t="shared" si="62"/>
        <v>294</v>
      </c>
      <c r="B329" s="26" t="s">
        <v>604</v>
      </c>
      <c r="C329" s="5" t="s">
        <v>8</v>
      </c>
      <c r="D329" s="5">
        <v>24</v>
      </c>
      <c r="E329" s="5"/>
      <c r="F329" s="43">
        <f t="shared" si="50"/>
        <v>0</v>
      </c>
      <c r="G329" s="5"/>
      <c r="H329" s="5"/>
      <c r="I329" s="5"/>
      <c r="J329" s="43">
        <f t="shared" si="59"/>
        <v>0</v>
      </c>
      <c r="K329" s="43">
        <f t="shared" si="60"/>
        <v>0</v>
      </c>
      <c r="L329" s="43">
        <f t="shared" si="61"/>
        <v>0</v>
      </c>
    </row>
    <row r="330" spans="1:12" x14ac:dyDescent="0.3">
      <c r="A330" s="5">
        <f t="shared" si="62"/>
        <v>295</v>
      </c>
      <c r="B330" s="26" t="s">
        <v>605</v>
      </c>
      <c r="C330" s="5" t="s">
        <v>0</v>
      </c>
      <c r="D330" s="5">
        <v>4</v>
      </c>
      <c r="E330" s="5"/>
      <c r="F330" s="43">
        <f t="shared" ref="F330:F393" si="63">D330*E330</f>
        <v>0</v>
      </c>
      <c r="G330" s="5"/>
      <c r="H330" s="5"/>
      <c r="I330" s="5"/>
      <c r="J330" s="43">
        <f t="shared" si="59"/>
        <v>0</v>
      </c>
      <c r="K330" s="43">
        <f t="shared" si="60"/>
        <v>0</v>
      </c>
      <c r="L330" s="43">
        <f t="shared" si="61"/>
        <v>0</v>
      </c>
    </row>
    <row r="331" spans="1:12" ht="31.2" x14ac:dyDescent="0.3">
      <c r="A331" s="5">
        <f t="shared" si="62"/>
        <v>296</v>
      </c>
      <c r="B331" s="26" t="s">
        <v>606</v>
      </c>
      <c r="C331" s="5" t="s">
        <v>0</v>
      </c>
      <c r="D331" s="5">
        <v>4</v>
      </c>
      <c r="E331" s="5"/>
      <c r="F331" s="43">
        <f t="shared" si="63"/>
        <v>0</v>
      </c>
      <c r="G331" s="5"/>
      <c r="H331" s="5"/>
      <c r="I331" s="5"/>
      <c r="J331" s="43">
        <f t="shared" si="59"/>
        <v>0</v>
      </c>
      <c r="K331" s="43">
        <f t="shared" si="60"/>
        <v>0</v>
      </c>
      <c r="L331" s="43">
        <f t="shared" si="61"/>
        <v>0</v>
      </c>
    </row>
    <row r="332" spans="1:12" ht="31.2" x14ac:dyDescent="0.3">
      <c r="A332" s="5">
        <f t="shared" si="62"/>
        <v>297</v>
      </c>
      <c r="B332" s="26" t="s">
        <v>607</v>
      </c>
      <c r="C332" s="8" t="s">
        <v>392</v>
      </c>
      <c r="D332" s="5">
        <v>4</v>
      </c>
      <c r="E332" s="5"/>
      <c r="F332" s="43">
        <f t="shared" si="63"/>
        <v>0</v>
      </c>
      <c r="G332" s="5"/>
      <c r="H332" s="5"/>
      <c r="I332" s="5"/>
      <c r="J332" s="43">
        <f t="shared" si="59"/>
        <v>0</v>
      </c>
      <c r="K332" s="43">
        <f t="shared" si="60"/>
        <v>0</v>
      </c>
      <c r="L332" s="43">
        <f t="shared" si="61"/>
        <v>0</v>
      </c>
    </row>
    <row r="333" spans="1:12" ht="47.25" customHeight="1" x14ac:dyDescent="0.3">
      <c r="A333" s="109" t="s">
        <v>608</v>
      </c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1"/>
    </row>
    <row r="334" spans="1:12" ht="20.100000000000001" customHeight="1" x14ac:dyDescent="0.3">
      <c r="A334" s="63"/>
      <c r="B334" s="61" t="s">
        <v>596</v>
      </c>
      <c r="C334" s="63"/>
      <c r="D334" s="64"/>
      <c r="E334" s="64"/>
      <c r="F334" s="64"/>
      <c r="G334" s="64"/>
      <c r="H334" s="64"/>
      <c r="I334" s="64"/>
      <c r="J334" s="64"/>
      <c r="K334" s="64"/>
      <c r="L334" s="64"/>
    </row>
    <row r="335" spans="1:12" ht="20.100000000000001" customHeight="1" x14ac:dyDescent="0.3">
      <c r="A335" s="77" t="s">
        <v>552</v>
      </c>
      <c r="B335" s="77" t="s">
        <v>274</v>
      </c>
      <c r="C335" s="76"/>
      <c r="D335" s="76"/>
      <c r="E335" s="76"/>
      <c r="F335" s="71"/>
      <c r="G335" s="71"/>
      <c r="H335" s="71"/>
      <c r="I335" s="71"/>
      <c r="J335" s="71"/>
      <c r="K335" s="71"/>
      <c r="L335" s="71"/>
    </row>
    <row r="336" spans="1:12" x14ac:dyDescent="0.3">
      <c r="A336" s="18">
        <v>298</v>
      </c>
      <c r="B336" s="22" t="s">
        <v>275</v>
      </c>
      <c r="C336" s="31" t="s">
        <v>8</v>
      </c>
      <c r="D336" s="23">
        <v>1200</v>
      </c>
      <c r="E336" s="23"/>
      <c r="F336" s="43">
        <f t="shared" si="63"/>
        <v>0</v>
      </c>
      <c r="G336" s="23"/>
      <c r="H336" s="23"/>
      <c r="I336" s="23"/>
      <c r="J336" s="43">
        <f t="shared" ref="J336:J347" si="64">+G336*$E336</f>
        <v>0</v>
      </c>
      <c r="K336" s="43">
        <f t="shared" ref="K336:K347" si="65">+H336*$E336</f>
        <v>0</v>
      </c>
      <c r="L336" s="43">
        <f t="shared" ref="L336:L347" si="66">+I336*$E336</f>
        <v>0</v>
      </c>
    </row>
    <row r="337" spans="1:12" x14ac:dyDescent="0.3">
      <c r="A337" s="18">
        <v>299</v>
      </c>
      <c r="B337" s="22" t="s">
        <v>276</v>
      </c>
      <c r="C337" s="31" t="s">
        <v>8</v>
      </c>
      <c r="D337" s="23">
        <v>60</v>
      </c>
      <c r="E337" s="23"/>
      <c r="F337" s="43">
        <f t="shared" si="63"/>
        <v>0</v>
      </c>
      <c r="G337" s="23"/>
      <c r="H337" s="23"/>
      <c r="I337" s="23"/>
      <c r="J337" s="43">
        <f t="shared" si="64"/>
        <v>0</v>
      </c>
      <c r="K337" s="43">
        <f t="shared" si="65"/>
        <v>0</v>
      </c>
      <c r="L337" s="43">
        <f t="shared" si="66"/>
        <v>0</v>
      </c>
    </row>
    <row r="338" spans="1:12" x14ac:dyDescent="0.3">
      <c r="A338" s="18">
        <v>300</v>
      </c>
      <c r="B338" s="22" t="s">
        <v>277</v>
      </c>
      <c r="C338" s="31" t="s">
        <v>8</v>
      </c>
      <c r="D338" s="23">
        <v>50</v>
      </c>
      <c r="E338" s="23"/>
      <c r="F338" s="43">
        <f t="shared" si="63"/>
        <v>0</v>
      </c>
      <c r="G338" s="23"/>
      <c r="H338" s="23"/>
      <c r="I338" s="23"/>
      <c r="J338" s="43">
        <f t="shared" si="64"/>
        <v>0</v>
      </c>
      <c r="K338" s="43">
        <f t="shared" si="65"/>
        <v>0</v>
      </c>
      <c r="L338" s="43">
        <f t="shared" si="66"/>
        <v>0</v>
      </c>
    </row>
    <row r="339" spans="1:12" x14ac:dyDescent="0.3">
      <c r="A339" s="18">
        <v>301</v>
      </c>
      <c r="B339" s="22" t="s">
        <v>278</v>
      </c>
      <c r="C339" s="31" t="s">
        <v>8</v>
      </c>
      <c r="D339" s="23">
        <v>30</v>
      </c>
      <c r="E339" s="23"/>
      <c r="F339" s="43">
        <f t="shared" si="63"/>
        <v>0</v>
      </c>
      <c r="G339" s="23"/>
      <c r="H339" s="23"/>
      <c r="I339" s="23"/>
      <c r="J339" s="43">
        <f t="shared" si="64"/>
        <v>0</v>
      </c>
      <c r="K339" s="43">
        <f t="shared" si="65"/>
        <v>0</v>
      </c>
      <c r="L339" s="43">
        <f t="shared" si="66"/>
        <v>0</v>
      </c>
    </row>
    <row r="340" spans="1:12" x14ac:dyDescent="0.3">
      <c r="A340" s="18">
        <v>302</v>
      </c>
      <c r="B340" s="22" t="s">
        <v>279</v>
      </c>
      <c r="C340" s="31" t="s">
        <v>8</v>
      </c>
      <c r="D340" s="23">
        <v>42</v>
      </c>
      <c r="E340" s="23"/>
      <c r="F340" s="43">
        <f t="shared" si="63"/>
        <v>0</v>
      </c>
      <c r="G340" s="23"/>
      <c r="H340" s="23"/>
      <c r="I340" s="23"/>
      <c r="J340" s="43">
        <f t="shared" si="64"/>
        <v>0</v>
      </c>
      <c r="K340" s="43">
        <f t="shared" si="65"/>
        <v>0</v>
      </c>
      <c r="L340" s="43">
        <f t="shared" si="66"/>
        <v>0</v>
      </c>
    </row>
    <row r="341" spans="1:12" x14ac:dyDescent="0.3">
      <c r="A341" s="18">
        <v>303</v>
      </c>
      <c r="B341" s="22" t="s">
        <v>280</v>
      </c>
      <c r="C341" s="31" t="s">
        <v>8</v>
      </c>
      <c r="D341" s="23">
        <v>1200</v>
      </c>
      <c r="E341" s="23"/>
      <c r="F341" s="43">
        <f t="shared" si="63"/>
        <v>0</v>
      </c>
      <c r="G341" s="23"/>
      <c r="H341" s="23"/>
      <c r="I341" s="23"/>
      <c r="J341" s="43">
        <f t="shared" si="64"/>
        <v>0</v>
      </c>
      <c r="K341" s="43">
        <f t="shared" si="65"/>
        <v>0</v>
      </c>
      <c r="L341" s="43">
        <f t="shared" si="66"/>
        <v>0</v>
      </c>
    </row>
    <row r="342" spans="1:12" x14ac:dyDescent="0.3">
      <c r="A342" s="18">
        <v>304</v>
      </c>
      <c r="B342" s="24" t="s">
        <v>281</v>
      </c>
      <c r="C342" s="31" t="s">
        <v>8</v>
      </c>
      <c r="D342" s="23">
        <v>60</v>
      </c>
      <c r="E342" s="23"/>
      <c r="F342" s="43">
        <f t="shared" si="63"/>
        <v>0</v>
      </c>
      <c r="G342" s="23"/>
      <c r="H342" s="23"/>
      <c r="I342" s="23"/>
      <c r="J342" s="43">
        <f t="shared" si="64"/>
        <v>0</v>
      </c>
      <c r="K342" s="43">
        <f t="shared" si="65"/>
        <v>0</v>
      </c>
      <c r="L342" s="43">
        <f t="shared" si="66"/>
        <v>0</v>
      </c>
    </row>
    <row r="343" spans="1:12" x14ac:dyDescent="0.3">
      <c r="A343" s="18">
        <v>305</v>
      </c>
      <c r="B343" s="24" t="s">
        <v>282</v>
      </c>
      <c r="C343" s="31" t="s">
        <v>8</v>
      </c>
      <c r="D343" s="23">
        <v>50</v>
      </c>
      <c r="E343" s="23"/>
      <c r="F343" s="43">
        <f t="shared" si="63"/>
        <v>0</v>
      </c>
      <c r="G343" s="23"/>
      <c r="H343" s="23"/>
      <c r="I343" s="23"/>
      <c r="J343" s="43">
        <f t="shared" si="64"/>
        <v>0</v>
      </c>
      <c r="K343" s="43">
        <f t="shared" si="65"/>
        <v>0</v>
      </c>
      <c r="L343" s="43">
        <f t="shared" si="66"/>
        <v>0</v>
      </c>
    </row>
    <row r="344" spans="1:12" x14ac:dyDescent="0.3">
      <c r="A344" s="18">
        <v>306</v>
      </c>
      <c r="B344" s="24" t="s">
        <v>283</v>
      </c>
      <c r="C344" s="31" t="s">
        <v>8</v>
      </c>
      <c r="D344" s="23">
        <v>30</v>
      </c>
      <c r="E344" s="23"/>
      <c r="F344" s="43">
        <f t="shared" si="63"/>
        <v>0</v>
      </c>
      <c r="G344" s="23"/>
      <c r="H344" s="23"/>
      <c r="I344" s="23"/>
      <c r="J344" s="43">
        <f t="shared" si="64"/>
        <v>0</v>
      </c>
      <c r="K344" s="43">
        <f t="shared" si="65"/>
        <v>0</v>
      </c>
      <c r="L344" s="43">
        <f t="shared" si="66"/>
        <v>0</v>
      </c>
    </row>
    <row r="345" spans="1:12" x14ac:dyDescent="0.3">
      <c r="A345" s="18">
        <v>307</v>
      </c>
      <c r="B345" s="22" t="s">
        <v>284</v>
      </c>
      <c r="C345" s="18" t="s">
        <v>0</v>
      </c>
      <c r="D345" s="23">
        <v>500</v>
      </c>
      <c r="E345" s="23"/>
      <c r="F345" s="43">
        <f t="shared" si="63"/>
        <v>0</v>
      </c>
      <c r="G345" s="23"/>
      <c r="H345" s="23"/>
      <c r="I345" s="23"/>
      <c r="J345" s="43">
        <f t="shared" si="64"/>
        <v>0</v>
      </c>
      <c r="K345" s="43">
        <f t="shared" si="65"/>
        <v>0</v>
      </c>
      <c r="L345" s="43">
        <f t="shared" si="66"/>
        <v>0</v>
      </c>
    </row>
    <row r="346" spans="1:12" x14ac:dyDescent="0.3">
      <c r="A346" s="18">
        <v>308</v>
      </c>
      <c r="B346" s="25" t="s">
        <v>285</v>
      </c>
      <c r="C346" s="31" t="s">
        <v>8</v>
      </c>
      <c r="D346" s="23">
        <v>1340</v>
      </c>
      <c r="E346" s="23"/>
      <c r="F346" s="43">
        <f t="shared" si="63"/>
        <v>0</v>
      </c>
      <c r="G346" s="23"/>
      <c r="H346" s="23"/>
      <c r="I346" s="23"/>
      <c r="J346" s="43">
        <f t="shared" si="64"/>
        <v>0</v>
      </c>
      <c r="K346" s="43">
        <f t="shared" si="65"/>
        <v>0</v>
      </c>
      <c r="L346" s="43">
        <f t="shared" si="66"/>
        <v>0</v>
      </c>
    </row>
    <row r="347" spans="1:12" x14ac:dyDescent="0.3">
      <c r="A347" s="18">
        <v>309</v>
      </c>
      <c r="B347" s="22" t="s">
        <v>286</v>
      </c>
      <c r="C347" s="18" t="s">
        <v>1</v>
      </c>
      <c r="D347" s="5">
        <v>300</v>
      </c>
      <c r="E347" s="5"/>
      <c r="F347" s="43">
        <f t="shared" si="63"/>
        <v>0</v>
      </c>
      <c r="G347" s="5"/>
      <c r="H347" s="5"/>
      <c r="I347" s="5"/>
      <c r="J347" s="43">
        <f t="shared" si="64"/>
        <v>0</v>
      </c>
      <c r="K347" s="43">
        <f t="shared" si="65"/>
        <v>0</v>
      </c>
      <c r="L347" s="43">
        <f t="shared" si="66"/>
        <v>0</v>
      </c>
    </row>
    <row r="348" spans="1:12" ht="20.100000000000001" customHeight="1" x14ac:dyDescent="0.3">
      <c r="A348" s="73" t="s">
        <v>556</v>
      </c>
      <c r="B348" s="77" t="s">
        <v>287</v>
      </c>
      <c r="C348" s="76"/>
      <c r="D348" s="76"/>
      <c r="E348" s="76"/>
      <c r="F348" s="71"/>
      <c r="G348" s="71"/>
      <c r="H348" s="71"/>
      <c r="I348" s="71"/>
      <c r="J348" s="71"/>
      <c r="K348" s="71"/>
      <c r="L348" s="71"/>
    </row>
    <row r="349" spans="1:12" ht="31.2" x14ac:dyDescent="0.3">
      <c r="A349" s="92">
        <v>310</v>
      </c>
      <c r="B349" s="22" t="s">
        <v>288</v>
      </c>
      <c r="C349" s="18" t="s">
        <v>0</v>
      </c>
      <c r="D349" s="8">
        <v>2</v>
      </c>
      <c r="E349" s="8"/>
      <c r="F349" s="43">
        <f t="shared" si="63"/>
        <v>0</v>
      </c>
      <c r="G349" s="8"/>
      <c r="H349" s="8"/>
      <c r="I349" s="8"/>
      <c r="J349" s="43">
        <f t="shared" ref="J349:J361" si="67">+G349*$E349</f>
        <v>0</v>
      </c>
      <c r="K349" s="43">
        <f t="shared" ref="K349:K361" si="68">+H349*$E349</f>
        <v>0</v>
      </c>
      <c r="L349" s="43">
        <f t="shared" ref="L349:L361" si="69">+I349*$E349</f>
        <v>0</v>
      </c>
    </row>
    <row r="350" spans="1:12" x14ac:dyDescent="0.3">
      <c r="A350" s="92">
        <v>311</v>
      </c>
      <c r="B350" s="22" t="s">
        <v>572</v>
      </c>
      <c r="C350" s="18" t="s">
        <v>0</v>
      </c>
      <c r="D350" s="8">
        <v>1</v>
      </c>
      <c r="E350" s="8"/>
      <c r="F350" s="43">
        <f t="shared" si="63"/>
        <v>0</v>
      </c>
      <c r="G350" s="8"/>
      <c r="H350" s="8"/>
      <c r="I350" s="8"/>
      <c r="J350" s="43">
        <f t="shared" si="67"/>
        <v>0</v>
      </c>
      <c r="K350" s="43">
        <f t="shared" si="68"/>
        <v>0</v>
      </c>
      <c r="L350" s="43">
        <f t="shared" si="69"/>
        <v>0</v>
      </c>
    </row>
    <row r="351" spans="1:12" x14ac:dyDescent="0.3">
      <c r="A351" s="92">
        <v>312</v>
      </c>
      <c r="B351" s="22" t="s">
        <v>573</v>
      </c>
      <c r="C351" s="18" t="s">
        <v>0</v>
      </c>
      <c r="D351" s="8">
        <v>1</v>
      </c>
      <c r="E351" s="8"/>
      <c r="F351" s="43">
        <f t="shared" si="63"/>
        <v>0</v>
      </c>
      <c r="G351" s="8"/>
      <c r="H351" s="8"/>
      <c r="I351" s="8"/>
      <c r="J351" s="43">
        <f t="shared" si="67"/>
        <v>0</v>
      </c>
      <c r="K351" s="43">
        <f t="shared" si="68"/>
        <v>0</v>
      </c>
      <c r="L351" s="43">
        <f t="shared" si="69"/>
        <v>0</v>
      </c>
    </row>
    <row r="352" spans="1:12" x14ac:dyDescent="0.3">
      <c r="A352" s="92">
        <v>313</v>
      </c>
      <c r="B352" s="22" t="s">
        <v>289</v>
      </c>
      <c r="C352" s="18" t="s">
        <v>0</v>
      </c>
      <c r="D352" s="8">
        <v>1</v>
      </c>
      <c r="E352" s="8"/>
      <c r="F352" s="43">
        <f t="shared" si="63"/>
        <v>0</v>
      </c>
      <c r="G352" s="8"/>
      <c r="H352" s="8"/>
      <c r="I352" s="8"/>
      <c r="J352" s="43">
        <f t="shared" si="67"/>
        <v>0</v>
      </c>
      <c r="K352" s="43">
        <f t="shared" si="68"/>
        <v>0</v>
      </c>
      <c r="L352" s="43">
        <f t="shared" si="69"/>
        <v>0</v>
      </c>
    </row>
    <row r="353" spans="1:12" x14ac:dyDescent="0.3">
      <c r="A353" s="92">
        <v>314</v>
      </c>
      <c r="B353" s="22" t="s">
        <v>290</v>
      </c>
      <c r="C353" s="18" t="s">
        <v>0</v>
      </c>
      <c r="D353" s="5">
        <v>2</v>
      </c>
      <c r="E353" s="5"/>
      <c r="F353" s="43">
        <f t="shared" si="63"/>
        <v>0</v>
      </c>
      <c r="G353" s="5"/>
      <c r="H353" s="5"/>
      <c r="I353" s="5"/>
      <c r="J353" s="43">
        <f t="shared" si="67"/>
        <v>0</v>
      </c>
      <c r="K353" s="43">
        <f t="shared" si="68"/>
        <v>0</v>
      </c>
      <c r="L353" s="43">
        <f t="shared" si="69"/>
        <v>0</v>
      </c>
    </row>
    <row r="354" spans="1:12" x14ac:dyDescent="0.3">
      <c r="A354" s="92">
        <v>315</v>
      </c>
      <c r="B354" s="22" t="s">
        <v>291</v>
      </c>
      <c r="C354" s="18" t="s">
        <v>0</v>
      </c>
      <c r="D354" s="5">
        <v>2</v>
      </c>
      <c r="E354" s="5"/>
      <c r="F354" s="43">
        <f t="shared" si="63"/>
        <v>0</v>
      </c>
      <c r="G354" s="5"/>
      <c r="H354" s="5"/>
      <c r="I354" s="5"/>
      <c r="J354" s="43">
        <f t="shared" si="67"/>
        <v>0</v>
      </c>
      <c r="K354" s="43">
        <f t="shared" si="68"/>
        <v>0</v>
      </c>
      <c r="L354" s="43">
        <f t="shared" si="69"/>
        <v>0</v>
      </c>
    </row>
    <row r="355" spans="1:12" x14ac:dyDescent="0.3">
      <c r="A355" s="92">
        <v>316</v>
      </c>
      <c r="B355" s="22" t="s">
        <v>292</v>
      </c>
      <c r="C355" s="18" t="s">
        <v>0</v>
      </c>
      <c r="D355" s="5">
        <v>8</v>
      </c>
      <c r="E355" s="5"/>
      <c r="F355" s="43">
        <f t="shared" si="63"/>
        <v>0</v>
      </c>
      <c r="G355" s="5"/>
      <c r="H355" s="5"/>
      <c r="I355" s="5"/>
      <c r="J355" s="43">
        <f t="shared" si="67"/>
        <v>0</v>
      </c>
      <c r="K355" s="43">
        <f t="shared" si="68"/>
        <v>0</v>
      </c>
      <c r="L355" s="43">
        <f t="shared" si="69"/>
        <v>0</v>
      </c>
    </row>
    <row r="356" spans="1:12" ht="31.2" x14ac:dyDescent="0.3">
      <c r="A356" s="92">
        <v>317</v>
      </c>
      <c r="B356" s="22" t="s">
        <v>293</v>
      </c>
      <c r="C356" s="18" t="s">
        <v>0</v>
      </c>
      <c r="D356" s="23">
        <v>2</v>
      </c>
      <c r="E356" s="23"/>
      <c r="F356" s="43">
        <f t="shared" si="63"/>
        <v>0</v>
      </c>
      <c r="G356" s="23"/>
      <c r="H356" s="23"/>
      <c r="I356" s="23"/>
      <c r="J356" s="43">
        <f t="shared" si="67"/>
        <v>0</v>
      </c>
      <c r="K356" s="43">
        <f t="shared" si="68"/>
        <v>0</v>
      </c>
      <c r="L356" s="43">
        <f t="shared" si="69"/>
        <v>0</v>
      </c>
    </row>
    <row r="357" spans="1:12" x14ac:dyDescent="0.3">
      <c r="A357" s="92">
        <v>318</v>
      </c>
      <c r="B357" s="22" t="s">
        <v>294</v>
      </c>
      <c r="C357" s="18" t="s">
        <v>0</v>
      </c>
      <c r="D357" s="5">
        <v>2</v>
      </c>
      <c r="E357" s="5"/>
      <c r="F357" s="43">
        <f t="shared" si="63"/>
        <v>0</v>
      </c>
      <c r="G357" s="5"/>
      <c r="H357" s="5"/>
      <c r="I357" s="5"/>
      <c r="J357" s="43">
        <f t="shared" si="67"/>
        <v>0</v>
      </c>
      <c r="K357" s="43">
        <f t="shared" si="68"/>
        <v>0</v>
      </c>
      <c r="L357" s="43">
        <f t="shared" si="69"/>
        <v>0</v>
      </c>
    </row>
    <row r="358" spans="1:12" x14ac:dyDescent="0.3">
      <c r="A358" s="92">
        <v>319</v>
      </c>
      <c r="B358" s="22" t="s">
        <v>295</v>
      </c>
      <c r="C358" s="18" t="s">
        <v>0</v>
      </c>
      <c r="D358" s="5">
        <v>1</v>
      </c>
      <c r="E358" s="5"/>
      <c r="F358" s="43">
        <f t="shared" si="63"/>
        <v>0</v>
      </c>
      <c r="G358" s="5"/>
      <c r="H358" s="5"/>
      <c r="I358" s="5"/>
      <c r="J358" s="43">
        <f t="shared" si="67"/>
        <v>0</v>
      </c>
      <c r="K358" s="43">
        <f t="shared" si="68"/>
        <v>0</v>
      </c>
      <c r="L358" s="43">
        <f t="shared" si="69"/>
        <v>0</v>
      </c>
    </row>
    <row r="359" spans="1:12" x14ac:dyDescent="0.3">
      <c r="A359" s="92">
        <v>320</v>
      </c>
      <c r="B359" s="22" t="s">
        <v>296</v>
      </c>
      <c r="C359" s="18" t="s">
        <v>0</v>
      </c>
      <c r="D359" s="5">
        <v>2</v>
      </c>
      <c r="E359" s="5"/>
      <c r="F359" s="43">
        <f t="shared" si="63"/>
        <v>0</v>
      </c>
      <c r="G359" s="5"/>
      <c r="H359" s="5"/>
      <c r="I359" s="5"/>
      <c r="J359" s="43">
        <f t="shared" si="67"/>
        <v>0</v>
      </c>
      <c r="K359" s="43">
        <f t="shared" si="68"/>
        <v>0</v>
      </c>
      <c r="L359" s="43">
        <f t="shared" si="69"/>
        <v>0</v>
      </c>
    </row>
    <row r="360" spans="1:12" x14ac:dyDescent="0.3">
      <c r="A360" s="92">
        <v>321</v>
      </c>
      <c r="B360" s="25" t="s">
        <v>297</v>
      </c>
      <c r="C360" s="18" t="s">
        <v>0</v>
      </c>
      <c r="D360" s="5">
        <v>2</v>
      </c>
      <c r="E360" s="5"/>
      <c r="F360" s="43">
        <f t="shared" si="63"/>
        <v>0</v>
      </c>
      <c r="G360" s="5"/>
      <c r="H360" s="5"/>
      <c r="I360" s="5"/>
      <c r="J360" s="43">
        <f t="shared" si="67"/>
        <v>0</v>
      </c>
      <c r="K360" s="43">
        <f t="shared" si="68"/>
        <v>0</v>
      </c>
      <c r="L360" s="43">
        <f t="shared" si="69"/>
        <v>0</v>
      </c>
    </row>
    <row r="361" spans="1:12" x14ac:dyDescent="0.3">
      <c r="A361" s="92">
        <v>322</v>
      </c>
      <c r="B361" s="25" t="s">
        <v>298</v>
      </c>
      <c r="C361" s="18" t="s">
        <v>0</v>
      </c>
      <c r="D361" s="5">
        <v>2</v>
      </c>
      <c r="E361" s="5"/>
      <c r="F361" s="43">
        <f t="shared" si="63"/>
        <v>0</v>
      </c>
      <c r="G361" s="5"/>
      <c r="H361" s="5"/>
      <c r="I361" s="5"/>
      <c r="J361" s="43">
        <f t="shared" si="67"/>
        <v>0</v>
      </c>
      <c r="K361" s="43">
        <f t="shared" si="68"/>
        <v>0</v>
      </c>
      <c r="L361" s="43">
        <f t="shared" si="69"/>
        <v>0</v>
      </c>
    </row>
    <row r="362" spans="1:12" ht="20.100000000000001" customHeight="1" x14ac:dyDescent="0.3">
      <c r="A362" s="73" t="s">
        <v>557</v>
      </c>
      <c r="B362" s="77" t="s">
        <v>299</v>
      </c>
      <c r="C362" s="77"/>
      <c r="D362" s="77"/>
      <c r="E362" s="77"/>
      <c r="F362" s="71"/>
      <c r="G362" s="71"/>
      <c r="H362" s="71"/>
      <c r="I362" s="71"/>
      <c r="J362" s="71"/>
      <c r="K362" s="71"/>
      <c r="L362" s="71"/>
    </row>
    <row r="363" spans="1:12" x14ac:dyDescent="0.3">
      <c r="A363" s="18">
        <v>323</v>
      </c>
      <c r="B363" s="26" t="s">
        <v>300</v>
      </c>
      <c r="C363" s="8" t="s">
        <v>0</v>
      </c>
      <c r="D363" s="8">
        <v>1</v>
      </c>
      <c r="E363" s="8"/>
      <c r="F363" s="43">
        <f t="shared" si="63"/>
        <v>0</v>
      </c>
      <c r="G363" s="8"/>
      <c r="H363" s="8"/>
      <c r="I363" s="8"/>
      <c r="J363" s="43">
        <f t="shared" ref="J363:J381" si="70">+G363*$E363</f>
        <v>0</v>
      </c>
      <c r="K363" s="43">
        <f t="shared" ref="K363:K381" si="71">+H363*$E363</f>
        <v>0</v>
      </c>
      <c r="L363" s="43">
        <f t="shared" ref="L363:L381" si="72">+I363*$E363</f>
        <v>0</v>
      </c>
    </row>
    <row r="364" spans="1:12" ht="31.2" x14ac:dyDescent="0.3">
      <c r="A364" s="18">
        <v>324</v>
      </c>
      <c r="B364" s="26" t="s">
        <v>301</v>
      </c>
      <c r="C364" s="8" t="s">
        <v>0</v>
      </c>
      <c r="D364" s="8">
        <v>370</v>
      </c>
      <c r="E364" s="8"/>
      <c r="F364" s="43">
        <f t="shared" si="63"/>
        <v>0</v>
      </c>
      <c r="G364" s="8"/>
      <c r="H364" s="8"/>
      <c r="I364" s="8"/>
      <c r="J364" s="43">
        <f t="shared" si="70"/>
        <v>0</v>
      </c>
      <c r="K364" s="43">
        <f t="shared" si="71"/>
        <v>0</v>
      </c>
      <c r="L364" s="43">
        <f t="shared" si="72"/>
        <v>0</v>
      </c>
    </row>
    <row r="365" spans="1:12" x14ac:dyDescent="0.3">
      <c r="A365" s="18">
        <v>325</v>
      </c>
      <c r="B365" s="27" t="s">
        <v>302</v>
      </c>
      <c r="C365" s="8" t="s">
        <v>0</v>
      </c>
      <c r="D365" s="8">
        <v>3</v>
      </c>
      <c r="E365" s="8"/>
      <c r="F365" s="43">
        <f t="shared" si="63"/>
        <v>0</v>
      </c>
      <c r="G365" s="8"/>
      <c r="H365" s="8"/>
      <c r="I365" s="8"/>
      <c r="J365" s="43">
        <f t="shared" si="70"/>
        <v>0</v>
      </c>
      <c r="K365" s="43">
        <f t="shared" si="71"/>
        <v>0</v>
      </c>
      <c r="L365" s="43">
        <f t="shared" si="72"/>
        <v>0</v>
      </c>
    </row>
    <row r="366" spans="1:12" x14ac:dyDescent="0.3">
      <c r="A366" s="18">
        <v>326</v>
      </c>
      <c r="B366" s="27" t="s">
        <v>303</v>
      </c>
      <c r="C366" s="8" t="s">
        <v>0</v>
      </c>
      <c r="D366" s="8">
        <v>21</v>
      </c>
      <c r="E366" s="8"/>
      <c r="F366" s="43">
        <f t="shared" si="63"/>
        <v>0</v>
      </c>
      <c r="G366" s="8"/>
      <c r="H366" s="8"/>
      <c r="I366" s="8"/>
      <c r="J366" s="43">
        <f t="shared" si="70"/>
        <v>0</v>
      </c>
      <c r="K366" s="43">
        <f t="shared" si="71"/>
        <v>0</v>
      </c>
      <c r="L366" s="43">
        <f t="shared" si="72"/>
        <v>0</v>
      </c>
    </row>
    <row r="367" spans="1:12" ht="31.2" x14ac:dyDescent="0.3">
      <c r="A367" s="18">
        <v>327</v>
      </c>
      <c r="B367" s="26" t="s">
        <v>304</v>
      </c>
      <c r="C367" s="8" t="s">
        <v>0</v>
      </c>
      <c r="D367" s="8">
        <v>10</v>
      </c>
      <c r="E367" s="8"/>
      <c r="F367" s="43">
        <f t="shared" si="63"/>
        <v>0</v>
      </c>
      <c r="G367" s="8"/>
      <c r="H367" s="8"/>
      <c r="I367" s="8"/>
      <c r="J367" s="43">
        <f t="shared" si="70"/>
        <v>0</v>
      </c>
      <c r="K367" s="43">
        <f t="shared" si="71"/>
        <v>0</v>
      </c>
      <c r="L367" s="43">
        <f t="shared" si="72"/>
        <v>0</v>
      </c>
    </row>
    <row r="368" spans="1:12" ht="31.2" x14ac:dyDescent="0.3">
      <c r="A368" s="18">
        <v>328</v>
      </c>
      <c r="B368" s="26" t="s">
        <v>305</v>
      </c>
      <c r="C368" s="8" t="s">
        <v>0</v>
      </c>
      <c r="D368" s="8">
        <v>2</v>
      </c>
      <c r="E368" s="8"/>
      <c r="F368" s="43">
        <f t="shared" si="63"/>
        <v>0</v>
      </c>
      <c r="G368" s="8"/>
      <c r="H368" s="8"/>
      <c r="I368" s="8"/>
      <c r="J368" s="43">
        <f t="shared" si="70"/>
        <v>0</v>
      </c>
      <c r="K368" s="43">
        <f t="shared" si="71"/>
        <v>0</v>
      </c>
      <c r="L368" s="43">
        <f t="shared" si="72"/>
        <v>0</v>
      </c>
    </row>
    <row r="369" spans="1:12" ht="31.2" x14ac:dyDescent="0.3">
      <c r="A369" s="18">
        <v>329</v>
      </c>
      <c r="B369" s="26" t="s">
        <v>306</v>
      </c>
      <c r="C369" s="8" t="s">
        <v>0</v>
      </c>
      <c r="D369" s="23">
        <v>24</v>
      </c>
      <c r="E369" s="23"/>
      <c r="F369" s="43">
        <f t="shared" si="63"/>
        <v>0</v>
      </c>
      <c r="G369" s="23"/>
      <c r="H369" s="23"/>
      <c r="I369" s="23"/>
      <c r="J369" s="43">
        <f t="shared" si="70"/>
        <v>0</v>
      </c>
      <c r="K369" s="43">
        <f t="shared" si="71"/>
        <v>0</v>
      </c>
      <c r="L369" s="43">
        <f t="shared" si="72"/>
        <v>0</v>
      </c>
    </row>
    <row r="370" spans="1:12" x14ac:dyDescent="0.3">
      <c r="A370" s="18">
        <v>330</v>
      </c>
      <c r="B370" s="26" t="s">
        <v>307</v>
      </c>
      <c r="C370" s="8" t="s">
        <v>0</v>
      </c>
      <c r="D370" s="23">
        <v>24</v>
      </c>
      <c r="E370" s="23"/>
      <c r="F370" s="43">
        <f t="shared" si="63"/>
        <v>0</v>
      </c>
      <c r="G370" s="23"/>
      <c r="H370" s="23"/>
      <c r="I370" s="23"/>
      <c r="J370" s="43">
        <f t="shared" si="70"/>
        <v>0</v>
      </c>
      <c r="K370" s="43">
        <f t="shared" si="71"/>
        <v>0</v>
      </c>
      <c r="L370" s="43">
        <f t="shared" si="72"/>
        <v>0</v>
      </c>
    </row>
    <row r="371" spans="1:12" x14ac:dyDescent="0.3">
      <c r="A371" s="18">
        <v>331</v>
      </c>
      <c r="B371" s="26" t="s">
        <v>308</v>
      </c>
      <c r="C371" s="8" t="s">
        <v>0</v>
      </c>
      <c r="D371" s="23">
        <v>24</v>
      </c>
      <c r="E371" s="23"/>
      <c r="F371" s="43">
        <f t="shared" si="63"/>
        <v>0</v>
      </c>
      <c r="G371" s="23"/>
      <c r="H371" s="23"/>
      <c r="I371" s="23"/>
      <c r="J371" s="43">
        <f t="shared" si="70"/>
        <v>0</v>
      </c>
      <c r="K371" s="43">
        <f t="shared" si="71"/>
        <v>0</v>
      </c>
      <c r="L371" s="43">
        <f t="shared" si="72"/>
        <v>0</v>
      </c>
    </row>
    <row r="372" spans="1:12" ht="31.2" x14ac:dyDescent="0.3">
      <c r="A372" s="18">
        <v>332</v>
      </c>
      <c r="B372" s="26" t="s">
        <v>309</v>
      </c>
      <c r="C372" s="8" t="s">
        <v>0</v>
      </c>
      <c r="D372" s="23">
        <v>12</v>
      </c>
      <c r="E372" s="23"/>
      <c r="F372" s="43">
        <f t="shared" si="63"/>
        <v>0</v>
      </c>
      <c r="G372" s="23"/>
      <c r="H372" s="23"/>
      <c r="I372" s="23"/>
      <c r="J372" s="43">
        <f t="shared" si="70"/>
        <v>0</v>
      </c>
      <c r="K372" s="43">
        <f t="shared" si="71"/>
        <v>0</v>
      </c>
      <c r="L372" s="43">
        <f t="shared" si="72"/>
        <v>0</v>
      </c>
    </row>
    <row r="373" spans="1:12" x14ac:dyDescent="0.3">
      <c r="A373" s="18">
        <v>333</v>
      </c>
      <c r="B373" s="26" t="s">
        <v>310</v>
      </c>
      <c r="C373" s="8" t="s">
        <v>0</v>
      </c>
      <c r="D373" s="23">
        <v>24</v>
      </c>
      <c r="E373" s="23"/>
      <c r="F373" s="43">
        <f t="shared" si="63"/>
        <v>0</v>
      </c>
      <c r="G373" s="23"/>
      <c r="H373" s="23"/>
      <c r="I373" s="23"/>
      <c r="J373" s="43">
        <f t="shared" si="70"/>
        <v>0</v>
      </c>
      <c r="K373" s="43">
        <f t="shared" si="71"/>
        <v>0</v>
      </c>
      <c r="L373" s="43">
        <f t="shared" si="72"/>
        <v>0</v>
      </c>
    </row>
    <row r="374" spans="1:12" ht="46.8" x14ac:dyDescent="0.3">
      <c r="A374" s="18">
        <v>334</v>
      </c>
      <c r="B374" s="26" t="s">
        <v>311</v>
      </c>
      <c r="C374" s="8" t="s">
        <v>0</v>
      </c>
      <c r="D374" s="23">
        <v>1</v>
      </c>
      <c r="E374" s="23"/>
      <c r="F374" s="43">
        <f t="shared" si="63"/>
        <v>0</v>
      </c>
      <c r="G374" s="23"/>
      <c r="H374" s="23"/>
      <c r="I374" s="23"/>
      <c r="J374" s="43">
        <f t="shared" si="70"/>
        <v>0</v>
      </c>
      <c r="K374" s="43">
        <f t="shared" si="71"/>
        <v>0</v>
      </c>
      <c r="L374" s="43">
        <f t="shared" si="72"/>
        <v>0</v>
      </c>
    </row>
    <row r="375" spans="1:12" ht="46.8" x14ac:dyDescent="0.3">
      <c r="A375" s="18">
        <v>335</v>
      </c>
      <c r="B375" s="26" t="s">
        <v>312</v>
      </c>
      <c r="C375" s="8" t="s">
        <v>0</v>
      </c>
      <c r="D375" s="23">
        <v>1</v>
      </c>
      <c r="E375" s="23"/>
      <c r="F375" s="43">
        <f t="shared" si="63"/>
        <v>0</v>
      </c>
      <c r="G375" s="23"/>
      <c r="H375" s="23"/>
      <c r="I375" s="23"/>
      <c r="J375" s="43">
        <f t="shared" si="70"/>
        <v>0</v>
      </c>
      <c r="K375" s="43">
        <f t="shared" si="71"/>
        <v>0</v>
      </c>
      <c r="L375" s="43">
        <f t="shared" si="72"/>
        <v>0</v>
      </c>
    </row>
    <row r="376" spans="1:12" ht="46.8" x14ac:dyDescent="0.3">
      <c r="A376" s="18">
        <v>336</v>
      </c>
      <c r="B376" s="26" t="s">
        <v>313</v>
      </c>
      <c r="C376" s="8" t="s">
        <v>0</v>
      </c>
      <c r="D376" s="23">
        <v>1</v>
      </c>
      <c r="E376" s="23"/>
      <c r="F376" s="43">
        <f t="shared" si="63"/>
        <v>0</v>
      </c>
      <c r="G376" s="23"/>
      <c r="H376" s="23"/>
      <c r="I376" s="23"/>
      <c r="J376" s="43">
        <f t="shared" si="70"/>
        <v>0</v>
      </c>
      <c r="K376" s="43">
        <f t="shared" si="71"/>
        <v>0</v>
      </c>
      <c r="L376" s="43">
        <f t="shared" si="72"/>
        <v>0</v>
      </c>
    </row>
    <row r="377" spans="1:12" ht="46.8" x14ac:dyDescent="0.3">
      <c r="A377" s="18">
        <v>337</v>
      </c>
      <c r="B377" s="26" t="s">
        <v>314</v>
      </c>
      <c r="C377" s="8" t="s">
        <v>0</v>
      </c>
      <c r="D377" s="23">
        <v>1</v>
      </c>
      <c r="E377" s="23"/>
      <c r="F377" s="43">
        <f t="shared" si="63"/>
        <v>0</v>
      </c>
      <c r="G377" s="23"/>
      <c r="H377" s="23"/>
      <c r="I377" s="23"/>
      <c r="J377" s="43">
        <f t="shared" si="70"/>
        <v>0</v>
      </c>
      <c r="K377" s="43">
        <f t="shared" si="71"/>
        <v>0</v>
      </c>
      <c r="L377" s="43">
        <f t="shared" si="72"/>
        <v>0</v>
      </c>
    </row>
    <row r="378" spans="1:12" ht="46.8" x14ac:dyDescent="0.3">
      <c r="A378" s="18">
        <v>338</v>
      </c>
      <c r="B378" s="26" t="s">
        <v>315</v>
      </c>
      <c r="C378" s="8" t="s">
        <v>0</v>
      </c>
      <c r="D378" s="23">
        <v>1</v>
      </c>
      <c r="E378" s="23"/>
      <c r="F378" s="43">
        <f t="shared" si="63"/>
        <v>0</v>
      </c>
      <c r="G378" s="23"/>
      <c r="H378" s="23"/>
      <c r="I378" s="23"/>
      <c r="J378" s="43">
        <f t="shared" si="70"/>
        <v>0</v>
      </c>
      <c r="K378" s="43">
        <f t="shared" si="71"/>
        <v>0</v>
      </c>
      <c r="L378" s="43">
        <f t="shared" si="72"/>
        <v>0</v>
      </c>
    </row>
    <row r="379" spans="1:12" ht="46.8" x14ac:dyDescent="0.3">
      <c r="A379" s="18">
        <v>339</v>
      </c>
      <c r="B379" s="26" t="s">
        <v>316</v>
      </c>
      <c r="C379" s="8" t="s">
        <v>0</v>
      </c>
      <c r="D379" s="23">
        <v>0</v>
      </c>
      <c r="E379" s="23"/>
      <c r="F379" s="43">
        <f t="shared" si="63"/>
        <v>0</v>
      </c>
      <c r="G379" s="23"/>
      <c r="H379" s="23"/>
      <c r="I379" s="23"/>
      <c r="J379" s="43">
        <f t="shared" si="70"/>
        <v>0</v>
      </c>
      <c r="K379" s="43">
        <f t="shared" si="71"/>
        <v>0</v>
      </c>
      <c r="L379" s="43">
        <f t="shared" si="72"/>
        <v>0</v>
      </c>
    </row>
    <row r="380" spans="1:12" x14ac:dyDescent="0.3">
      <c r="A380" s="18">
        <v>340</v>
      </c>
      <c r="B380" s="26" t="s">
        <v>317</v>
      </c>
      <c r="C380" s="8" t="s">
        <v>0</v>
      </c>
      <c r="D380" s="23">
        <v>12</v>
      </c>
      <c r="E380" s="23"/>
      <c r="F380" s="43">
        <f t="shared" si="63"/>
        <v>0</v>
      </c>
      <c r="G380" s="23"/>
      <c r="H380" s="23"/>
      <c r="I380" s="23"/>
      <c r="J380" s="43">
        <f t="shared" si="70"/>
        <v>0</v>
      </c>
      <c r="K380" s="43">
        <f t="shared" si="71"/>
        <v>0</v>
      </c>
      <c r="L380" s="43">
        <f t="shared" si="72"/>
        <v>0</v>
      </c>
    </row>
    <row r="381" spans="1:12" x14ac:dyDescent="0.3">
      <c r="A381" s="18">
        <v>341</v>
      </c>
      <c r="B381" s="26" t="s">
        <v>318</v>
      </c>
      <c r="C381" s="8" t="s">
        <v>0</v>
      </c>
      <c r="D381" s="8">
        <v>36</v>
      </c>
      <c r="E381" s="8"/>
      <c r="F381" s="43">
        <f t="shared" si="63"/>
        <v>0</v>
      </c>
      <c r="G381" s="8"/>
      <c r="H381" s="8"/>
      <c r="I381" s="8"/>
      <c r="J381" s="43">
        <f t="shared" si="70"/>
        <v>0</v>
      </c>
      <c r="K381" s="43">
        <f t="shared" si="71"/>
        <v>0</v>
      </c>
      <c r="L381" s="43">
        <f t="shared" si="72"/>
        <v>0</v>
      </c>
    </row>
    <row r="382" spans="1:12" ht="20.100000000000001" customHeight="1" x14ac:dyDescent="0.3">
      <c r="A382" s="73" t="s">
        <v>558</v>
      </c>
      <c r="B382" s="73" t="s">
        <v>319</v>
      </c>
      <c r="C382" s="78"/>
      <c r="D382" s="75"/>
      <c r="E382" s="75"/>
      <c r="F382" s="71"/>
      <c r="G382" s="71"/>
      <c r="H382" s="71"/>
      <c r="I382" s="71"/>
      <c r="J382" s="71"/>
      <c r="K382" s="71"/>
      <c r="L382" s="71"/>
    </row>
    <row r="383" spans="1:12" ht="31.2" x14ac:dyDescent="0.3">
      <c r="A383" s="29">
        <v>342</v>
      </c>
      <c r="B383" s="22" t="s">
        <v>574</v>
      </c>
      <c r="C383" s="8" t="s">
        <v>0</v>
      </c>
      <c r="D383" s="8">
        <v>1</v>
      </c>
      <c r="E383" s="8"/>
      <c r="F383" s="43">
        <f t="shared" si="63"/>
        <v>0</v>
      </c>
      <c r="G383" s="8"/>
      <c r="H383" s="8"/>
      <c r="I383" s="8"/>
      <c r="J383" s="43">
        <f t="shared" ref="J383:J396" si="73">+G383*$E383</f>
        <v>0</v>
      </c>
      <c r="K383" s="43">
        <f t="shared" ref="K383:K396" si="74">+H383*$E383</f>
        <v>0</v>
      </c>
      <c r="L383" s="43">
        <f t="shared" ref="L383:L396" si="75">+I383*$E383</f>
        <v>0</v>
      </c>
    </row>
    <row r="384" spans="1:12" ht="31.2" x14ac:dyDescent="0.3">
      <c r="A384" s="29">
        <v>343</v>
      </c>
      <c r="B384" s="22" t="s">
        <v>575</v>
      </c>
      <c r="C384" s="8" t="s">
        <v>0</v>
      </c>
      <c r="D384" s="8">
        <v>1</v>
      </c>
      <c r="E384" s="8"/>
      <c r="F384" s="43">
        <f t="shared" si="63"/>
        <v>0</v>
      </c>
      <c r="G384" s="8"/>
      <c r="H384" s="8"/>
      <c r="I384" s="8"/>
      <c r="J384" s="43">
        <f t="shared" si="73"/>
        <v>0</v>
      </c>
      <c r="K384" s="43">
        <f t="shared" si="74"/>
        <v>0</v>
      </c>
      <c r="L384" s="43">
        <f t="shared" si="75"/>
        <v>0</v>
      </c>
    </row>
    <row r="385" spans="1:12" ht="62.4" x14ac:dyDescent="0.3">
      <c r="A385" s="92">
        <v>344</v>
      </c>
      <c r="B385" s="22" t="s">
        <v>576</v>
      </c>
      <c r="C385" s="8" t="s">
        <v>0</v>
      </c>
      <c r="D385" s="8">
        <v>11</v>
      </c>
      <c r="E385" s="8"/>
      <c r="F385" s="43">
        <f t="shared" si="63"/>
        <v>0</v>
      </c>
      <c r="G385" s="8"/>
      <c r="H385" s="8"/>
      <c r="I385" s="8"/>
      <c r="J385" s="43">
        <f t="shared" si="73"/>
        <v>0</v>
      </c>
      <c r="K385" s="43">
        <f t="shared" si="74"/>
        <v>0</v>
      </c>
      <c r="L385" s="43">
        <f t="shared" si="75"/>
        <v>0</v>
      </c>
    </row>
    <row r="386" spans="1:12" ht="31.2" x14ac:dyDescent="0.3">
      <c r="A386" s="92">
        <v>345</v>
      </c>
      <c r="B386" s="22" t="s">
        <v>320</v>
      </c>
      <c r="C386" s="30" t="s">
        <v>321</v>
      </c>
      <c r="D386" s="8">
        <v>40</v>
      </c>
      <c r="E386" s="8"/>
      <c r="F386" s="43">
        <f t="shared" si="63"/>
        <v>0</v>
      </c>
      <c r="G386" s="8"/>
      <c r="H386" s="8"/>
      <c r="I386" s="8"/>
      <c r="J386" s="43">
        <f t="shared" si="73"/>
        <v>0</v>
      </c>
      <c r="K386" s="43">
        <f t="shared" si="74"/>
        <v>0</v>
      </c>
      <c r="L386" s="43">
        <f t="shared" si="75"/>
        <v>0</v>
      </c>
    </row>
    <row r="387" spans="1:12" ht="31.2" x14ac:dyDescent="0.3">
      <c r="A387" s="92">
        <v>346</v>
      </c>
      <c r="B387" s="22" t="s">
        <v>322</v>
      </c>
      <c r="C387" s="30" t="s">
        <v>321</v>
      </c>
      <c r="D387" s="8">
        <v>20</v>
      </c>
      <c r="E387" s="8"/>
      <c r="F387" s="43">
        <f t="shared" si="63"/>
        <v>0</v>
      </c>
      <c r="G387" s="8"/>
      <c r="H387" s="8"/>
      <c r="I387" s="8"/>
      <c r="J387" s="43">
        <f t="shared" si="73"/>
        <v>0</v>
      </c>
      <c r="K387" s="43">
        <f t="shared" si="74"/>
        <v>0</v>
      </c>
      <c r="L387" s="43">
        <f t="shared" si="75"/>
        <v>0</v>
      </c>
    </row>
    <row r="388" spans="1:12" x14ac:dyDescent="0.3">
      <c r="A388" s="92">
        <v>347</v>
      </c>
      <c r="B388" s="22" t="s">
        <v>323</v>
      </c>
      <c r="C388" s="31" t="s">
        <v>0</v>
      </c>
      <c r="D388" s="5">
        <v>1</v>
      </c>
      <c r="E388" s="5"/>
      <c r="F388" s="43">
        <f t="shared" si="63"/>
        <v>0</v>
      </c>
      <c r="G388" s="5"/>
      <c r="H388" s="5"/>
      <c r="I388" s="5"/>
      <c r="J388" s="43">
        <f t="shared" si="73"/>
        <v>0</v>
      </c>
      <c r="K388" s="43">
        <f t="shared" si="74"/>
        <v>0</v>
      </c>
      <c r="L388" s="43">
        <f t="shared" si="75"/>
        <v>0</v>
      </c>
    </row>
    <row r="389" spans="1:12" x14ac:dyDescent="0.3">
      <c r="A389" s="92">
        <v>348</v>
      </c>
      <c r="B389" s="22" t="s">
        <v>324</v>
      </c>
      <c r="C389" s="28" t="s">
        <v>0</v>
      </c>
      <c r="D389" s="5">
        <v>12</v>
      </c>
      <c r="E389" s="5"/>
      <c r="F389" s="43">
        <f t="shared" si="63"/>
        <v>0</v>
      </c>
      <c r="G389" s="5"/>
      <c r="H389" s="5"/>
      <c r="I389" s="5"/>
      <c r="J389" s="43">
        <f t="shared" si="73"/>
        <v>0</v>
      </c>
      <c r="K389" s="43">
        <f t="shared" si="74"/>
        <v>0</v>
      </c>
      <c r="L389" s="43">
        <f t="shared" si="75"/>
        <v>0</v>
      </c>
    </row>
    <row r="390" spans="1:12" x14ac:dyDescent="0.3">
      <c r="A390" s="92">
        <v>349</v>
      </c>
      <c r="B390" s="22" t="s">
        <v>325</v>
      </c>
      <c r="C390" s="28" t="s">
        <v>0</v>
      </c>
      <c r="D390" s="5">
        <v>12</v>
      </c>
      <c r="E390" s="5"/>
      <c r="F390" s="43">
        <f t="shared" si="63"/>
        <v>0</v>
      </c>
      <c r="G390" s="5"/>
      <c r="H390" s="5"/>
      <c r="I390" s="5"/>
      <c r="J390" s="43">
        <f t="shared" si="73"/>
        <v>0</v>
      </c>
      <c r="K390" s="43">
        <f t="shared" si="74"/>
        <v>0</v>
      </c>
      <c r="L390" s="43">
        <f t="shared" si="75"/>
        <v>0</v>
      </c>
    </row>
    <row r="391" spans="1:12" x14ac:dyDescent="0.3">
      <c r="A391" s="92">
        <v>350</v>
      </c>
      <c r="B391" s="22" t="s">
        <v>326</v>
      </c>
      <c r="C391" s="28" t="s">
        <v>0</v>
      </c>
      <c r="D391" s="5">
        <v>1</v>
      </c>
      <c r="E391" s="5"/>
      <c r="F391" s="43">
        <f t="shared" si="63"/>
        <v>0</v>
      </c>
      <c r="G391" s="5"/>
      <c r="H391" s="5"/>
      <c r="I391" s="5"/>
      <c r="J391" s="43">
        <f t="shared" si="73"/>
        <v>0</v>
      </c>
      <c r="K391" s="43">
        <f t="shared" si="74"/>
        <v>0</v>
      </c>
      <c r="L391" s="43">
        <f t="shared" si="75"/>
        <v>0</v>
      </c>
    </row>
    <row r="392" spans="1:12" x14ac:dyDescent="0.3">
      <c r="A392" s="92">
        <v>351</v>
      </c>
      <c r="B392" s="22" t="s">
        <v>327</v>
      </c>
      <c r="C392" s="28" t="s">
        <v>0</v>
      </c>
      <c r="D392" s="5">
        <v>1</v>
      </c>
      <c r="E392" s="5"/>
      <c r="F392" s="43">
        <f t="shared" si="63"/>
        <v>0</v>
      </c>
      <c r="G392" s="5"/>
      <c r="H392" s="5"/>
      <c r="I392" s="5"/>
      <c r="J392" s="43">
        <f t="shared" si="73"/>
        <v>0</v>
      </c>
      <c r="K392" s="43">
        <f t="shared" si="74"/>
        <v>0</v>
      </c>
      <c r="L392" s="43">
        <f t="shared" si="75"/>
        <v>0</v>
      </c>
    </row>
    <row r="393" spans="1:12" x14ac:dyDescent="0.3">
      <c r="A393" s="92">
        <v>352</v>
      </c>
      <c r="B393" s="22" t="s">
        <v>328</v>
      </c>
      <c r="C393" s="28" t="s">
        <v>0</v>
      </c>
      <c r="D393" s="5">
        <v>12</v>
      </c>
      <c r="E393" s="5"/>
      <c r="F393" s="43">
        <f t="shared" si="63"/>
        <v>0</v>
      </c>
      <c r="G393" s="5"/>
      <c r="H393" s="5"/>
      <c r="I393" s="5"/>
      <c r="J393" s="43">
        <f t="shared" si="73"/>
        <v>0</v>
      </c>
      <c r="K393" s="43">
        <f t="shared" si="74"/>
        <v>0</v>
      </c>
      <c r="L393" s="43">
        <f t="shared" si="75"/>
        <v>0</v>
      </c>
    </row>
    <row r="394" spans="1:12" x14ac:dyDescent="0.3">
      <c r="A394" s="92">
        <v>353</v>
      </c>
      <c r="B394" s="22" t="s">
        <v>329</v>
      </c>
      <c r="C394" s="28" t="s">
        <v>0</v>
      </c>
      <c r="D394" s="5">
        <v>1</v>
      </c>
      <c r="E394" s="5"/>
      <c r="F394" s="43">
        <f t="shared" ref="F394:F457" si="76">D394*E394</f>
        <v>0</v>
      </c>
      <c r="G394" s="5"/>
      <c r="H394" s="5"/>
      <c r="I394" s="5"/>
      <c r="J394" s="43">
        <f t="shared" si="73"/>
        <v>0</v>
      </c>
      <c r="K394" s="43">
        <f t="shared" si="74"/>
        <v>0</v>
      </c>
      <c r="L394" s="43">
        <f t="shared" si="75"/>
        <v>0</v>
      </c>
    </row>
    <row r="395" spans="1:12" x14ac:dyDescent="0.3">
      <c r="A395" s="92">
        <v>354</v>
      </c>
      <c r="B395" s="22" t="s">
        <v>330</v>
      </c>
      <c r="C395" s="28" t="s">
        <v>331</v>
      </c>
      <c r="D395" s="5">
        <v>25</v>
      </c>
      <c r="E395" s="5"/>
      <c r="F395" s="43">
        <f t="shared" si="76"/>
        <v>0</v>
      </c>
      <c r="G395" s="5"/>
      <c r="H395" s="5"/>
      <c r="I395" s="5"/>
      <c r="J395" s="43">
        <f t="shared" si="73"/>
        <v>0</v>
      </c>
      <c r="K395" s="43">
        <f t="shared" si="74"/>
        <v>0</v>
      </c>
      <c r="L395" s="43">
        <f t="shared" si="75"/>
        <v>0</v>
      </c>
    </row>
    <row r="396" spans="1:12" x14ac:dyDescent="0.3">
      <c r="A396" s="92">
        <v>355</v>
      </c>
      <c r="B396" s="26" t="s">
        <v>332</v>
      </c>
      <c r="C396" s="5" t="s">
        <v>0</v>
      </c>
      <c r="D396" s="8">
        <v>1</v>
      </c>
      <c r="E396" s="8"/>
      <c r="F396" s="43">
        <f t="shared" si="76"/>
        <v>0</v>
      </c>
      <c r="G396" s="8"/>
      <c r="H396" s="8"/>
      <c r="I396" s="8"/>
      <c r="J396" s="43">
        <f t="shared" si="73"/>
        <v>0</v>
      </c>
      <c r="K396" s="43">
        <f t="shared" si="74"/>
        <v>0</v>
      </c>
      <c r="L396" s="43">
        <f t="shared" si="75"/>
        <v>0</v>
      </c>
    </row>
    <row r="397" spans="1:12" ht="20.100000000000001" customHeight="1" x14ac:dyDescent="0.3">
      <c r="A397" s="73" t="s">
        <v>2</v>
      </c>
      <c r="B397" s="73" t="s">
        <v>333</v>
      </c>
      <c r="C397" s="72"/>
      <c r="D397" s="74"/>
      <c r="E397" s="74"/>
      <c r="F397" s="71"/>
      <c r="G397" s="71"/>
      <c r="H397" s="71"/>
      <c r="I397" s="71"/>
      <c r="J397" s="71"/>
      <c r="K397" s="71"/>
      <c r="L397" s="71"/>
    </row>
    <row r="398" spans="1:12" ht="62.4" x14ac:dyDescent="0.3">
      <c r="A398" s="29">
        <v>356</v>
      </c>
      <c r="B398" s="22" t="s">
        <v>577</v>
      </c>
      <c r="C398" s="104" t="s">
        <v>334</v>
      </c>
      <c r="D398" s="104"/>
      <c r="E398" s="92"/>
      <c r="F398" s="43">
        <f t="shared" si="76"/>
        <v>0</v>
      </c>
      <c r="G398" s="92"/>
      <c r="H398" s="92"/>
      <c r="I398" s="92"/>
      <c r="J398" s="43">
        <f t="shared" ref="J398:J413" si="77">+G398*$E398</f>
        <v>0</v>
      </c>
      <c r="K398" s="43">
        <f t="shared" ref="K398:K413" si="78">+H398*$E398</f>
        <v>0</v>
      </c>
      <c r="L398" s="43">
        <f t="shared" ref="L398:L413" si="79">+I398*$E398</f>
        <v>0</v>
      </c>
    </row>
    <row r="399" spans="1:12" x14ac:dyDescent="0.3">
      <c r="A399" s="29">
        <v>357</v>
      </c>
      <c r="B399" s="22" t="s">
        <v>335</v>
      </c>
      <c r="C399" s="18" t="s">
        <v>0</v>
      </c>
      <c r="D399" s="8">
        <v>2</v>
      </c>
      <c r="E399" s="8"/>
      <c r="F399" s="43">
        <f t="shared" si="76"/>
        <v>0</v>
      </c>
      <c r="G399" s="8"/>
      <c r="H399" s="8"/>
      <c r="I399" s="8"/>
      <c r="J399" s="43">
        <f t="shared" si="77"/>
        <v>0</v>
      </c>
      <c r="K399" s="43">
        <f t="shared" si="78"/>
        <v>0</v>
      </c>
      <c r="L399" s="43">
        <f t="shared" si="79"/>
        <v>0</v>
      </c>
    </row>
    <row r="400" spans="1:12" ht="31.2" x14ac:dyDescent="0.3">
      <c r="A400" s="92">
        <v>358</v>
      </c>
      <c r="B400" s="22" t="s">
        <v>336</v>
      </c>
      <c r="C400" s="29" t="s">
        <v>321</v>
      </c>
      <c r="D400" s="8">
        <v>10</v>
      </c>
      <c r="E400" s="8"/>
      <c r="F400" s="43">
        <f t="shared" si="76"/>
        <v>0</v>
      </c>
      <c r="G400" s="8"/>
      <c r="H400" s="8"/>
      <c r="I400" s="8"/>
      <c r="J400" s="43">
        <f t="shared" si="77"/>
        <v>0</v>
      </c>
      <c r="K400" s="43">
        <f t="shared" si="78"/>
        <v>0</v>
      </c>
      <c r="L400" s="43">
        <f t="shared" si="79"/>
        <v>0</v>
      </c>
    </row>
    <row r="401" spans="1:12" ht="31.2" x14ac:dyDescent="0.3">
      <c r="A401" s="92">
        <v>359</v>
      </c>
      <c r="B401" s="22" t="s">
        <v>337</v>
      </c>
      <c r="C401" s="29" t="s">
        <v>321</v>
      </c>
      <c r="D401" s="5">
        <v>20</v>
      </c>
      <c r="E401" s="5"/>
      <c r="F401" s="43">
        <f t="shared" si="76"/>
        <v>0</v>
      </c>
      <c r="G401" s="5"/>
      <c r="H401" s="5"/>
      <c r="I401" s="5"/>
      <c r="J401" s="43">
        <f t="shared" si="77"/>
        <v>0</v>
      </c>
      <c r="K401" s="43">
        <f t="shared" si="78"/>
        <v>0</v>
      </c>
      <c r="L401" s="43">
        <f t="shared" si="79"/>
        <v>0</v>
      </c>
    </row>
    <row r="402" spans="1:12" ht="31.2" x14ac:dyDescent="0.3">
      <c r="A402" s="92">
        <v>360</v>
      </c>
      <c r="B402" s="39" t="s">
        <v>338</v>
      </c>
      <c r="C402" s="29" t="s">
        <v>6</v>
      </c>
      <c r="D402" s="5">
        <v>50</v>
      </c>
      <c r="E402" s="5"/>
      <c r="F402" s="43">
        <f t="shared" si="76"/>
        <v>0</v>
      </c>
      <c r="G402" s="5"/>
      <c r="H402" s="5"/>
      <c r="I402" s="5"/>
      <c r="J402" s="43">
        <f t="shared" si="77"/>
        <v>0</v>
      </c>
      <c r="K402" s="43">
        <f t="shared" si="78"/>
        <v>0</v>
      </c>
      <c r="L402" s="43">
        <f t="shared" si="79"/>
        <v>0</v>
      </c>
    </row>
    <row r="403" spans="1:12" x14ac:dyDescent="0.3">
      <c r="A403" s="92">
        <v>361</v>
      </c>
      <c r="B403" s="22" t="s">
        <v>578</v>
      </c>
      <c r="C403" s="29" t="s">
        <v>0</v>
      </c>
      <c r="D403" s="5">
        <v>5</v>
      </c>
      <c r="E403" s="5"/>
      <c r="F403" s="43">
        <f t="shared" si="76"/>
        <v>0</v>
      </c>
      <c r="G403" s="5"/>
      <c r="H403" s="5"/>
      <c r="I403" s="5"/>
      <c r="J403" s="43">
        <f t="shared" si="77"/>
        <v>0</v>
      </c>
      <c r="K403" s="43">
        <f t="shared" si="78"/>
        <v>0</v>
      </c>
      <c r="L403" s="43">
        <f t="shared" si="79"/>
        <v>0</v>
      </c>
    </row>
    <row r="404" spans="1:12" x14ac:dyDescent="0.3">
      <c r="A404" s="92">
        <v>362</v>
      </c>
      <c r="B404" s="22" t="s">
        <v>339</v>
      </c>
      <c r="C404" s="29" t="s">
        <v>0</v>
      </c>
      <c r="D404" s="5">
        <v>4</v>
      </c>
      <c r="E404" s="5"/>
      <c r="F404" s="43">
        <f t="shared" si="76"/>
        <v>0</v>
      </c>
      <c r="G404" s="5"/>
      <c r="H404" s="5"/>
      <c r="I404" s="5"/>
      <c r="J404" s="43">
        <f t="shared" si="77"/>
        <v>0</v>
      </c>
      <c r="K404" s="43">
        <f t="shared" si="78"/>
        <v>0</v>
      </c>
      <c r="L404" s="43">
        <f t="shared" si="79"/>
        <v>0</v>
      </c>
    </row>
    <row r="405" spans="1:12" x14ac:dyDescent="0.3">
      <c r="A405" s="92">
        <v>363</v>
      </c>
      <c r="B405" s="22" t="s">
        <v>340</v>
      </c>
      <c r="C405" s="31" t="s">
        <v>0</v>
      </c>
      <c r="D405" s="5">
        <v>1</v>
      </c>
      <c r="E405" s="5"/>
      <c r="F405" s="43">
        <f t="shared" si="76"/>
        <v>0</v>
      </c>
      <c r="G405" s="5"/>
      <c r="H405" s="5"/>
      <c r="I405" s="5"/>
      <c r="J405" s="43">
        <f t="shared" si="77"/>
        <v>0</v>
      </c>
      <c r="K405" s="43">
        <f t="shared" si="78"/>
        <v>0</v>
      </c>
      <c r="L405" s="43">
        <f t="shared" si="79"/>
        <v>0</v>
      </c>
    </row>
    <row r="406" spans="1:12" x14ac:dyDescent="0.3">
      <c r="A406" s="92">
        <v>364</v>
      </c>
      <c r="B406" s="22" t="s">
        <v>341</v>
      </c>
      <c r="C406" s="31" t="s">
        <v>0</v>
      </c>
      <c r="D406" s="5">
        <v>1</v>
      </c>
      <c r="E406" s="5"/>
      <c r="F406" s="43">
        <f t="shared" si="76"/>
        <v>0</v>
      </c>
      <c r="G406" s="5"/>
      <c r="H406" s="5"/>
      <c r="I406" s="5"/>
      <c r="J406" s="43">
        <f t="shared" si="77"/>
        <v>0</v>
      </c>
      <c r="K406" s="43">
        <f t="shared" si="78"/>
        <v>0</v>
      </c>
      <c r="L406" s="43">
        <f t="shared" si="79"/>
        <v>0</v>
      </c>
    </row>
    <row r="407" spans="1:12" x14ac:dyDescent="0.3">
      <c r="A407" s="92">
        <v>365</v>
      </c>
      <c r="B407" s="22" t="s">
        <v>342</v>
      </c>
      <c r="C407" s="31" t="s">
        <v>0</v>
      </c>
      <c r="D407" s="5">
        <v>2</v>
      </c>
      <c r="E407" s="5"/>
      <c r="F407" s="43">
        <f t="shared" si="76"/>
        <v>0</v>
      </c>
      <c r="G407" s="5"/>
      <c r="H407" s="5"/>
      <c r="I407" s="5"/>
      <c r="J407" s="43">
        <f t="shared" si="77"/>
        <v>0</v>
      </c>
      <c r="K407" s="43">
        <f t="shared" si="78"/>
        <v>0</v>
      </c>
      <c r="L407" s="43">
        <f t="shared" si="79"/>
        <v>0</v>
      </c>
    </row>
    <row r="408" spans="1:12" ht="46.8" x14ac:dyDescent="0.3">
      <c r="A408" s="92">
        <v>366</v>
      </c>
      <c r="B408" s="22" t="s">
        <v>565</v>
      </c>
      <c r="C408" s="31" t="s">
        <v>0</v>
      </c>
      <c r="D408" s="5">
        <v>4</v>
      </c>
      <c r="E408" s="5"/>
      <c r="F408" s="43">
        <f t="shared" si="76"/>
        <v>0</v>
      </c>
      <c r="G408" s="5"/>
      <c r="H408" s="5"/>
      <c r="I408" s="5"/>
      <c r="J408" s="43">
        <f t="shared" si="77"/>
        <v>0</v>
      </c>
      <c r="K408" s="43">
        <f t="shared" si="78"/>
        <v>0</v>
      </c>
      <c r="L408" s="43">
        <f t="shared" si="79"/>
        <v>0</v>
      </c>
    </row>
    <row r="409" spans="1:12" ht="31.2" x14ac:dyDescent="0.3">
      <c r="A409" s="92">
        <v>367</v>
      </c>
      <c r="B409" s="20" t="s">
        <v>579</v>
      </c>
      <c r="C409" s="31" t="s">
        <v>0</v>
      </c>
      <c r="D409" s="5">
        <v>1</v>
      </c>
      <c r="E409" s="5"/>
      <c r="F409" s="43">
        <f t="shared" si="76"/>
        <v>0</v>
      </c>
      <c r="G409" s="5"/>
      <c r="H409" s="5"/>
      <c r="I409" s="5"/>
      <c r="J409" s="43">
        <f t="shared" si="77"/>
        <v>0</v>
      </c>
      <c r="K409" s="43">
        <f t="shared" si="78"/>
        <v>0</v>
      </c>
      <c r="L409" s="43">
        <f t="shared" si="79"/>
        <v>0</v>
      </c>
    </row>
    <row r="410" spans="1:12" x14ac:dyDescent="0.3">
      <c r="A410" s="92">
        <v>368</v>
      </c>
      <c r="B410" s="22" t="s">
        <v>332</v>
      </c>
      <c r="C410" s="29" t="s">
        <v>0</v>
      </c>
      <c r="D410" s="5">
        <v>1</v>
      </c>
      <c r="E410" s="5"/>
      <c r="F410" s="43">
        <f t="shared" si="76"/>
        <v>0</v>
      </c>
      <c r="G410" s="5"/>
      <c r="H410" s="5"/>
      <c r="I410" s="5"/>
      <c r="J410" s="43">
        <f t="shared" si="77"/>
        <v>0</v>
      </c>
      <c r="K410" s="43">
        <f t="shared" si="78"/>
        <v>0</v>
      </c>
      <c r="L410" s="43">
        <f t="shared" si="79"/>
        <v>0</v>
      </c>
    </row>
    <row r="411" spans="1:12" x14ac:dyDescent="0.3">
      <c r="A411" s="92">
        <v>369</v>
      </c>
      <c r="B411" s="22" t="s">
        <v>343</v>
      </c>
      <c r="C411" s="31" t="s">
        <v>0</v>
      </c>
      <c r="D411" s="5">
        <v>4</v>
      </c>
      <c r="E411" s="5"/>
      <c r="F411" s="43">
        <f t="shared" si="76"/>
        <v>0</v>
      </c>
      <c r="G411" s="5"/>
      <c r="H411" s="5"/>
      <c r="I411" s="5"/>
      <c r="J411" s="43">
        <f t="shared" si="77"/>
        <v>0</v>
      </c>
      <c r="K411" s="43">
        <f t="shared" si="78"/>
        <v>0</v>
      </c>
      <c r="L411" s="43">
        <f t="shared" si="79"/>
        <v>0</v>
      </c>
    </row>
    <row r="412" spans="1:12" x14ac:dyDescent="0.3">
      <c r="A412" s="92">
        <v>370</v>
      </c>
      <c r="B412" s="22" t="s">
        <v>329</v>
      </c>
      <c r="C412" s="29" t="s">
        <v>344</v>
      </c>
      <c r="D412" s="5">
        <v>1</v>
      </c>
      <c r="E412" s="5"/>
      <c r="F412" s="43">
        <f t="shared" si="76"/>
        <v>0</v>
      </c>
      <c r="G412" s="5"/>
      <c r="H412" s="5"/>
      <c r="I412" s="5"/>
      <c r="J412" s="43">
        <f t="shared" si="77"/>
        <v>0</v>
      </c>
      <c r="K412" s="43">
        <f t="shared" si="78"/>
        <v>0</v>
      </c>
      <c r="L412" s="43">
        <f t="shared" si="79"/>
        <v>0</v>
      </c>
    </row>
    <row r="413" spans="1:12" x14ac:dyDescent="0.3">
      <c r="A413" s="92">
        <v>371</v>
      </c>
      <c r="B413" s="22" t="s">
        <v>330</v>
      </c>
      <c r="C413" s="29" t="s">
        <v>331</v>
      </c>
      <c r="D413" s="5">
        <v>80</v>
      </c>
      <c r="E413" s="5"/>
      <c r="F413" s="43">
        <f t="shared" si="76"/>
        <v>0</v>
      </c>
      <c r="G413" s="5"/>
      <c r="H413" s="5"/>
      <c r="I413" s="5"/>
      <c r="J413" s="43">
        <f t="shared" si="77"/>
        <v>0</v>
      </c>
      <c r="K413" s="43">
        <f t="shared" si="78"/>
        <v>0</v>
      </c>
      <c r="L413" s="43">
        <f t="shared" si="79"/>
        <v>0</v>
      </c>
    </row>
    <row r="414" spans="1:12" ht="20.100000000000001" customHeight="1" x14ac:dyDescent="0.3">
      <c r="A414" s="73" t="s">
        <v>3</v>
      </c>
      <c r="B414" s="73" t="s">
        <v>345</v>
      </c>
      <c r="C414" s="79"/>
      <c r="D414" s="72"/>
      <c r="E414" s="72"/>
      <c r="F414" s="71"/>
      <c r="G414" s="71"/>
      <c r="H414" s="71"/>
      <c r="I414" s="71"/>
      <c r="J414" s="71"/>
      <c r="K414" s="71"/>
      <c r="L414" s="71"/>
    </row>
    <row r="415" spans="1:12" ht="62.4" x14ac:dyDescent="0.3">
      <c r="A415" s="29">
        <v>372</v>
      </c>
      <c r="B415" s="22" t="s">
        <v>580</v>
      </c>
      <c r="C415" s="104" t="s">
        <v>334</v>
      </c>
      <c r="D415" s="104"/>
      <c r="E415" s="92"/>
      <c r="F415" s="43">
        <f t="shared" si="76"/>
        <v>0</v>
      </c>
      <c r="G415" s="92"/>
      <c r="H415" s="92"/>
      <c r="I415" s="92"/>
      <c r="J415" s="43">
        <f t="shared" ref="J415:J436" si="80">+G415*$E415</f>
        <v>0</v>
      </c>
      <c r="K415" s="43">
        <f t="shared" ref="K415:K436" si="81">+H415*$E415</f>
        <v>0</v>
      </c>
      <c r="L415" s="43">
        <f t="shared" ref="L415:L436" si="82">+I415*$E415</f>
        <v>0</v>
      </c>
    </row>
    <row r="416" spans="1:12" x14ac:dyDescent="0.3">
      <c r="A416" s="29">
        <v>373</v>
      </c>
      <c r="B416" s="22" t="s">
        <v>335</v>
      </c>
      <c r="C416" s="18" t="s">
        <v>0</v>
      </c>
      <c r="D416" s="29">
        <v>2</v>
      </c>
      <c r="E416" s="92"/>
      <c r="F416" s="43">
        <f t="shared" si="76"/>
        <v>0</v>
      </c>
      <c r="G416" s="92"/>
      <c r="H416" s="92"/>
      <c r="I416" s="92"/>
      <c r="J416" s="43">
        <f t="shared" si="80"/>
        <v>0</v>
      </c>
      <c r="K416" s="43">
        <f t="shared" si="81"/>
        <v>0</v>
      </c>
      <c r="L416" s="43">
        <f t="shared" si="82"/>
        <v>0</v>
      </c>
    </row>
    <row r="417" spans="1:12" ht="31.2" x14ac:dyDescent="0.3">
      <c r="A417" s="92">
        <v>374</v>
      </c>
      <c r="B417" s="22" t="s">
        <v>320</v>
      </c>
      <c r="C417" s="29" t="s">
        <v>321</v>
      </c>
      <c r="D417" s="5">
        <v>6</v>
      </c>
      <c r="E417" s="5"/>
      <c r="F417" s="43">
        <f t="shared" si="76"/>
        <v>0</v>
      </c>
      <c r="G417" s="5"/>
      <c r="H417" s="5"/>
      <c r="I417" s="5"/>
      <c r="J417" s="43">
        <f t="shared" si="80"/>
        <v>0</v>
      </c>
      <c r="K417" s="43">
        <f t="shared" si="81"/>
        <v>0</v>
      </c>
      <c r="L417" s="43">
        <f t="shared" si="82"/>
        <v>0</v>
      </c>
    </row>
    <row r="418" spans="1:12" ht="31.2" x14ac:dyDescent="0.3">
      <c r="A418" s="92">
        <v>375</v>
      </c>
      <c r="B418" s="22" t="s">
        <v>322</v>
      </c>
      <c r="C418" s="29" t="s">
        <v>321</v>
      </c>
      <c r="D418" s="5">
        <v>12</v>
      </c>
      <c r="E418" s="5"/>
      <c r="F418" s="43">
        <f t="shared" si="76"/>
        <v>0</v>
      </c>
      <c r="G418" s="5"/>
      <c r="H418" s="5"/>
      <c r="I418" s="5"/>
      <c r="J418" s="43">
        <f t="shared" si="80"/>
        <v>0</v>
      </c>
      <c r="K418" s="43">
        <f t="shared" si="81"/>
        <v>0</v>
      </c>
      <c r="L418" s="43">
        <f t="shared" si="82"/>
        <v>0</v>
      </c>
    </row>
    <row r="419" spans="1:12" ht="31.2" x14ac:dyDescent="0.3">
      <c r="A419" s="92">
        <v>376</v>
      </c>
      <c r="B419" s="22" t="s">
        <v>336</v>
      </c>
      <c r="C419" s="29" t="s">
        <v>321</v>
      </c>
      <c r="D419" s="5">
        <v>20</v>
      </c>
      <c r="E419" s="5"/>
      <c r="F419" s="43">
        <f t="shared" si="76"/>
        <v>0</v>
      </c>
      <c r="G419" s="5"/>
      <c r="H419" s="5"/>
      <c r="I419" s="5"/>
      <c r="J419" s="43">
        <f t="shared" si="80"/>
        <v>0</v>
      </c>
      <c r="K419" s="43">
        <f t="shared" si="81"/>
        <v>0</v>
      </c>
      <c r="L419" s="43">
        <f t="shared" si="82"/>
        <v>0</v>
      </c>
    </row>
    <row r="420" spans="1:12" ht="31.2" x14ac:dyDescent="0.3">
      <c r="A420" s="92">
        <v>377</v>
      </c>
      <c r="B420" s="22" t="s">
        <v>337</v>
      </c>
      <c r="C420" s="29" t="s">
        <v>321</v>
      </c>
      <c r="D420" s="5">
        <v>30</v>
      </c>
      <c r="E420" s="5"/>
      <c r="F420" s="43">
        <f t="shared" si="76"/>
        <v>0</v>
      </c>
      <c r="G420" s="5"/>
      <c r="H420" s="5"/>
      <c r="I420" s="5"/>
      <c r="J420" s="43">
        <f t="shared" si="80"/>
        <v>0</v>
      </c>
      <c r="K420" s="43">
        <f t="shared" si="81"/>
        <v>0</v>
      </c>
      <c r="L420" s="43">
        <f t="shared" si="82"/>
        <v>0</v>
      </c>
    </row>
    <row r="421" spans="1:12" ht="31.2" x14ac:dyDescent="0.3">
      <c r="A421" s="92">
        <v>378</v>
      </c>
      <c r="B421" s="39" t="s">
        <v>338</v>
      </c>
      <c r="C421" s="29" t="s">
        <v>6</v>
      </c>
      <c r="D421" s="5">
        <v>100</v>
      </c>
      <c r="E421" s="5"/>
      <c r="F421" s="43">
        <f t="shared" si="76"/>
        <v>0</v>
      </c>
      <c r="G421" s="5"/>
      <c r="H421" s="5"/>
      <c r="I421" s="5"/>
      <c r="J421" s="43">
        <f t="shared" si="80"/>
        <v>0</v>
      </c>
      <c r="K421" s="43">
        <f t="shared" si="81"/>
        <v>0</v>
      </c>
      <c r="L421" s="43">
        <f t="shared" si="82"/>
        <v>0</v>
      </c>
    </row>
    <row r="422" spans="1:12" x14ac:dyDescent="0.3">
      <c r="A422" s="92">
        <v>379</v>
      </c>
      <c r="B422" s="22" t="s">
        <v>578</v>
      </c>
      <c r="C422" s="29" t="s">
        <v>0</v>
      </c>
      <c r="D422" s="5">
        <v>5</v>
      </c>
      <c r="E422" s="5"/>
      <c r="F422" s="43">
        <f t="shared" si="76"/>
        <v>0</v>
      </c>
      <c r="G422" s="5"/>
      <c r="H422" s="5"/>
      <c r="I422" s="5"/>
      <c r="J422" s="43">
        <f t="shared" si="80"/>
        <v>0</v>
      </c>
      <c r="K422" s="43">
        <f t="shared" si="81"/>
        <v>0</v>
      </c>
      <c r="L422" s="43">
        <f t="shared" si="82"/>
        <v>0</v>
      </c>
    </row>
    <row r="423" spans="1:12" x14ac:dyDescent="0.3">
      <c r="A423" s="92">
        <v>380</v>
      </c>
      <c r="B423" s="22" t="s">
        <v>346</v>
      </c>
      <c r="C423" s="29" t="s">
        <v>0</v>
      </c>
      <c r="D423" s="5">
        <v>8</v>
      </c>
      <c r="E423" s="5"/>
      <c r="F423" s="43">
        <f t="shared" si="76"/>
        <v>0</v>
      </c>
      <c r="G423" s="5"/>
      <c r="H423" s="5"/>
      <c r="I423" s="5"/>
      <c r="J423" s="43">
        <f t="shared" si="80"/>
        <v>0</v>
      </c>
      <c r="K423" s="43">
        <f t="shared" si="81"/>
        <v>0</v>
      </c>
      <c r="L423" s="43">
        <f t="shared" si="82"/>
        <v>0</v>
      </c>
    </row>
    <row r="424" spans="1:12" x14ac:dyDescent="0.3">
      <c r="A424" s="92">
        <v>381</v>
      </c>
      <c r="B424" s="22" t="s">
        <v>324</v>
      </c>
      <c r="C424" s="29" t="s">
        <v>0</v>
      </c>
      <c r="D424" s="5">
        <v>4</v>
      </c>
      <c r="E424" s="5"/>
      <c r="F424" s="43">
        <f t="shared" si="76"/>
        <v>0</v>
      </c>
      <c r="G424" s="5"/>
      <c r="H424" s="5"/>
      <c r="I424" s="5"/>
      <c r="J424" s="43">
        <f t="shared" si="80"/>
        <v>0</v>
      </c>
      <c r="K424" s="43">
        <f t="shared" si="81"/>
        <v>0</v>
      </c>
      <c r="L424" s="43">
        <f t="shared" si="82"/>
        <v>0</v>
      </c>
    </row>
    <row r="425" spans="1:12" x14ac:dyDescent="0.3">
      <c r="A425" s="92">
        <v>382</v>
      </c>
      <c r="B425" s="22" t="s">
        <v>340</v>
      </c>
      <c r="C425" s="31" t="s">
        <v>0</v>
      </c>
      <c r="D425" s="5">
        <v>1</v>
      </c>
      <c r="E425" s="5"/>
      <c r="F425" s="43">
        <f t="shared" si="76"/>
        <v>0</v>
      </c>
      <c r="G425" s="5"/>
      <c r="H425" s="5"/>
      <c r="I425" s="5"/>
      <c r="J425" s="43">
        <f t="shared" si="80"/>
        <v>0</v>
      </c>
      <c r="K425" s="43">
        <f t="shared" si="81"/>
        <v>0</v>
      </c>
      <c r="L425" s="43">
        <f t="shared" si="82"/>
        <v>0</v>
      </c>
    </row>
    <row r="426" spans="1:12" x14ac:dyDescent="0.3">
      <c r="A426" s="92">
        <v>383</v>
      </c>
      <c r="B426" s="22" t="s">
        <v>341</v>
      </c>
      <c r="C426" s="31" t="s">
        <v>0</v>
      </c>
      <c r="D426" s="5">
        <v>1</v>
      </c>
      <c r="E426" s="5"/>
      <c r="F426" s="43">
        <f t="shared" si="76"/>
        <v>0</v>
      </c>
      <c r="G426" s="5"/>
      <c r="H426" s="5"/>
      <c r="I426" s="5"/>
      <c r="J426" s="43">
        <f t="shared" si="80"/>
        <v>0</v>
      </c>
      <c r="K426" s="43">
        <f t="shared" si="81"/>
        <v>0</v>
      </c>
      <c r="L426" s="43">
        <f t="shared" si="82"/>
        <v>0</v>
      </c>
    </row>
    <row r="427" spans="1:12" x14ac:dyDescent="0.3">
      <c r="A427" s="92">
        <v>384</v>
      </c>
      <c r="B427" s="22" t="s">
        <v>347</v>
      </c>
      <c r="C427" s="31" t="s">
        <v>0</v>
      </c>
      <c r="D427" s="5">
        <v>1</v>
      </c>
      <c r="E427" s="5"/>
      <c r="F427" s="43">
        <f t="shared" si="76"/>
        <v>0</v>
      </c>
      <c r="G427" s="5"/>
      <c r="H427" s="5"/>
      <c r="I427" s="5"/>
      <c r="J427" s="43">
        <f t="shared" si="80"/>
        <v>0</v>
      </c>
      <c r="K427" s="43">
        <f t="shared" si="81"/>
        <v>0</v>
      </c>
      <c r="L427" s="43">
        <f t="shared" si="82"/>
        <v>0</v>
      </c>
    </row>
    <row r="428" spans="1:12" x14ac:dyDescent="0.3">
      <c r="A428" s="92">
        <v>385</v>
      </c>
      <c r="B428" s="22" t="s">
        <v>342</v>
      </c>
      <c r="C428" s="31" t="s">
        <v>0</v>
      </c>
      <c r="D428" s="5">
        <v>2</v>
      </c>
      <c r="E428" s="5"/>
      <c r="F428" s="43">
        <f t="shared" si="76"/>
        <v>0</v>
      </c>
      <c r="G428" s="5"/>
      <c r="H428" s="5"/>
      <c r="I428" s="5"/>
      <c r="J428" s="43">
        <f t="shared" si="80"/>
        <v>0</v>
      </c>
      <c r="K428" s="43">
        <f t="shared" si="81"/>
        <v>0</v>
      </c>
      <c r="L428" s="43">
        <f t="shared" si="82"/>
        <v>0</v>
      </c>
    </row>
    <row r="429" spans="1:12" x14ac:dyDescent="0.3">
      <c r="A429" s="92">
        <v>386</v>
      </c>
      <c r="B429" s="22" t="s">
        <v>348</v>
      </c>
      <c r="C429" s="31" t="s">
        <v>0</v>
      </c>
      <c r="D429" s="5">
        <v>1</v>
      </c>
      <c r="E429" s="5"/>
      <c r="F429" s="43">
        <f t="shared" si="76"/>
        <v>0</v>
      </c>
      <c r="G429" s="5"/>
      <c r="H429" s="5"/>
      <c r="I429" s="5"/>
      <c r="J429" s="43">
        <f t="shared" si="80"/>
        <v>0</v>
      </c>
      <c r="K429" s="43">
        <f t="shared" si="81"/>
        <v>0</v>
      </c>
      <c r="L429" s="43">
        <f t="shared" si="82"/>
        <v>0</v>
      </c>
    </row>
    <row r="430" spans="1:12" ht="46.8" x14ac:dyDescent="0.3">
      <c r="A430" s="92">
        <v>387</v>
      </c>
      <c r="B430" s="22" t="s">
        <v>566</v>
      </c>
      <c r="C430" s="31" t="s">
        <v>0</v>
      </c>
      <c r="D430" s="5">
        <v>4</v>
      </c>
      <c r="E430" s="5"/>
      <c r="F430" s="43">
        <f t="shared" si="76"/>
        <v>0</v>
      </c>
      <c r="G430" s="5"/>
      <c r="H430" s="5"/>
      <c r="I430" s="5"/>
      <c r="J430" s="43">
        <f t="shared" si="80"/>
        <v>0</v>
      </c>
      <c r="K430" s="43">
        <f t="shared" si="81"/>
        <v>0</v>
      </c>
      <c r="L430" s="43">
        <f t="shared" si="82"/>
        <v>0</v>
      </c>
    </row>
    <row r="431" spans="1:12" ht="46.8" x14ac:dyDescent="0.3">
      <c r="A431" s="92">
        <v>388</v>
      </c>
      <c r="B431" s="22" t="s">
        <v>567</v>
      </c>
      <c r="C431" s="31" t="s">
        <v>0</v>
      </c>
      <c r="D431" s="5">
        <v>2</v>
      </c>
      <c r="E431" s="5"/>
      <c r="F431" s="43">
        <f t="shared" si="76"/>
        <v>0</v>
      </c>
      <c r="G431" s="5"/>
      <c r="H431" s="5"/>
      <c r="I431" s="5"/>
      <c r="J431" s="43">
        <f t="shared" si="80"/>
        <v>0</v>
      </c>
      <c r="K431" s="43">
        <f t="shared" si="81"/>
        <v>0</v>
      </c>
      <c r="L431" s="43">
        <f t="shared" si="82"/>
        <v>0</v>
      </c>
    </row>
    <row r="432" spans="1:12" ht="46.8" x14ac:dyDescent="0.3">
      <c r="A432" s="92">
        <v>389</v>
      </c>
      <c r="B432" s="20" t="s">
        <v>581</v>
      </c>
      <c r="C432" s="31" t="s">
        <v>0</v>
      </c>
      <c r="D432" s="5">
        <v>1</v>
      </c>
      <c r="E432" s="5"/>
      <c r="F432" s="43">
        <f t="shared" si="76"/>
        <v>0</v>
      </c>
      <c r="G432" s="5"/>
      <c r="H432" s="5"/>
      <c r="I432" s="5"/>
      <c r="J432" s="43">
        <f t="shared" si="80"/>
        <v>0</v>
      </c>
      <c r="K432" s="43">
        <f t="shared" si="81"/>
        <v>0</v>
      </c>
      <c r="L432" s="43">
        <f t="shared" si="82"/>
        <v>0</v>
      </c>
    </row>
    <row r="433" spans="1:12" x14ac:dyDescent="0.3">
      <c r="A433" s="92">
        <v>390</v>
      </c>
      <c r="B433" s="22" t="s">
        <v>332</v>
      </c>
      <c r="C433" s="29" t="s">
        <v>0</v>
      </c>
      <c r="D433" s="5">
        <v>1</v>
      </c>
      <c r="E433" s="5"/>
      <c r="F433" s="43">
        <f t="shared" si="76"/>
        <v>0</v>
      </c>
      <c r="G433" s="5"/>
      <c r="H433" s="5"/>
      <c r="I433" s="5"/>
      <c r="J433" s="43">
        <f t="shared" si="80"/>
        <v>0</v>
      </c>
      <c r="K433" s="43">
        <f t="shared" si="81"/>
        <v>0</v>
      </c>
      <c r="L433" s="43">
        <f t="shared" si="82"/>
        <v>0</v>
      </c>
    </row>
    <row r="434" spans="1:12" x14ac:dyDescent="0.3">
      <c r="A434" s="92">
        <v>391</v>
      </c>
      <c r="B434" s="22" t="s">
        <v>343</v>
      </c>
      <c r="C434" s="31" t="s">
        <v>0</v>
      </c>
      <c r="D434" s="5">
        <v>6</v>
      </c>
      <c r="E434" s="5"/>
      <c r="F434" s="43">
        <f t="shared" si="76"/>
        <v>0</v>
      </c>
      <c r="G434" s="5"/>
      <c r="H434" s="5"/>
      <c r="I434" s="5"/>
      <c r="J434" s="43">
        <f t="shared" si="80"/>
        <v>0</v>
      </c>
      <c r="K434" s="43">
        <f t="shared" si="81"/>
        <v>0</v>
      </c>
      <c r="L434" s="43">
        <f t="shared" si="82"/>
        <v>0</v>
      </c>
    </row>
    <row r="435" spans="1:12" x14ac:dyDescent="0.3">
      <c r="A435" s="92">
        <v>392</v>
      </c>
      <c r="B435" s="22" t="s">
        <v>329</v>
      </c>
      <c r="C435" s="29" t="s">
        <v>344</v>
      </c>
      <c r="D435" s="5">
        <v>10</v>
      </c>
      <c r="E435" s="5"/>
      <c r="F435" s="43">
        <f t="shared" si="76"/>
        <v>0</v>
      </c>
      <c r="G435" s="5"/>
      <c r="H435" s="5"/>
      <c r="I435" s="5"/>
      <c r="J435" s="43">
        <f t="shared" si="80"/>
        <v>0</v>
      </c>
      <c r="K435" s="43">
        <f t="shared" si="81"/>
        <v>0</v>
      </c>
      <c r="L435" s="43">
        <f t="shared" si="82"/>
        <v>0</v>
      </c>
    </row>
    <row r="436" spans="1:12" x14ac:dyDescent="0.3">
      <c r="A436" s="92">
        <v>393</v>
      </c>
      <c r="B436" s="22" t="s">
        <v>330</v>
      </c>
      <c r="C436" s="29" t="s">
        <v>331</v>
      </c>
      <c r="D436" s="5">
        <v>100</v>
      </c>
      <c r="E436" s="5"/>
      <c r="F436" s="43">
        <f t="shared" si="76"/>
        <v>0</v>
      </c>
      <c r="G436" s="5"/>
      <c r="H436" s="5"/>
      <c r="I436" s="5"/>
      <c r="J436" s="43">
        <f t="shared" si="80"/>
        <v>0</v>
      </c>
      <c r="K436" s="43">
        <f t="shared" si="81"/>
        <v>0</v>
      </c>
      <c r="L436" s="43">
        <f t="shared" si="82"/>
        <v>0</v>
      </c>
    </row>
    <row r="437" spans="1:12" ht="20.100000000000001" customHeight="1" x14ac:dyDescent="0.3">
      <c r="A437" s="73" t="s">
        <v>4</v>
      </c>
      <c r="B437" s="73" t="s">
        <v>349</v>
      </c>
      <c r="C437" s="79"/>
      <c r="D437" s="72"/>
      <c r="E437" s="72"/>
      <c r="F437" s="71"/>
      <c r="G437" s="71"/>
      <c r="H437" s="71"/>
      <c r="I437" s="71"/>
      <c r="J437" s="71"/>
      <c r="K437" s="71"/>
      <c r="L437" s="71"/>
    </row>
    <row r="438" spans="1:12" ht="62.4" x14ac:dyDescent="0.3">
      <c r="A438" s="29">
        <v>394</v>
      </c>
      <c r="B438" s="22" t="s">
        <v>580</v>
      </c>
      <c r="C438" s="104" t="s">
        <v>334</v>
      </c>
      <c r="D438" s="104"/>
      <c r="E438" s="92"/>
      <c r="F438" s="43">
        <f t="shared" si="76"/>
        <v>0</v>
      </c>
      <c r="G438" s="92"/>
      <c r="H438" s="92"/>
      <c r="I438" s="92"/>
      <c r="J438" s="43">
        <f t="shared" ref="J438:J453" si="83">+G438*$E438</f>
        <v>0</v>
      </c>
      <c r="K438" s="43">
        <f t="shared" ref="K438:K453" si="84">+H438*$E438</f>
        <v>0</v>
      </c>
      <c r="L438" s="43">
        <f t="shared" ref="L438:L453" si="85">+I438*$E438</f>
        <v>0</v>
      </c>
    </row>
    <row r="439" spans="1:12" x14ac:dyDescent="0.3">
      <c r="A439" s="29">
        <v>395</v>
      </c>
      <c r="B439" s="22" t="s">
        <v>335</v>
      </c>
      <c r="C439" s="18" t="s">
        <v>0</v>
      </c>
      <c r="D439" s="5">
        <v>2</v>
      </c>
      <c r="E439" s="5"/>
      <c r="F439" s="43">
        <f t="shared" si="76"/>
        <v>0</v>
      </c>
      <c r="G439" s="5"/>
      <c r="H439" s="5"/>
      <c r="I439" s="5"/>
      <c r="J439" s="43">
        <f t="shared" si="83"/>
        <v>0</v>
      </c>
      <c r="K439" s="43">
        <f t="shared" si="84"/>
        <v>0</v>
      </c>
      <c r="L439" s="43">
        <f t="shared" si="85"/>
        <v>0</v>
      </c>
    </row>
    <row r="440" spans="1:12" ht="31.2" x14ac:dyDescent="0.3">
      <c r="A440" s="92">
        <v>396</v>
      </c>
      <c r="B440" s="22" t="s">
        <v>336</v>
      </c>
      <c r="C440" s="29" t="s">
        <v>321</v>
      </c>
      <c r="D440" s="5">
        <v>15</v>
      </c>
      <c r="E440" s="5"/>
      <c r="F440" s="43">
        <f t="shared" si="76"/>
        <v>0</v>
      </c>
      <c r="G440" s="5"/>
      <c r="H440" s="5"/>
      <c r="I440" s="5"/>
      <c r="J440" s="43">
        <f t="shared" si="83"/>
        <v>0</v>
      </c>
      <c r="K440" s="43">
        <f t="shared" si="84"/>
        <v>0</v>
      </c>
      <c r="L440" s="43">
        <f t="shared" si="85"/>
        <v>0</v>
      </c>
    </row>
    <row r="441" spans="1:12" ht="31.2" x14ac:dyDescent="0.3">
      <c r="A441" s="92">
        <v>397</v>
      </c>
      <c r="B441" s="22" t="s">
        <v>337</v>
      </c>
      <c r="C441" s="29" t="s">
        <v>321</v>
      </c>
      <c r="D441" s="5">
        <v>35</v>
      </c>
      <c r="E441" s="5"/>
      <c r="F441" s="43">
        <f t="shared" si="76"/>
        <v>0</v>
      </c>
      <c r="G441" s="5"/>
      <c r="H441" s="5"/>
      <c r="I441" s="5"/>
      <c r="J441" s="43">
        <f t="shared" si="83"/>
        <v>0</v>
      </c>
      <c r="K441" s="43">
        <f t="shared" si="84"/>
        <v>0</v>
      </c>
      <c r="L441" s="43">
        <f t="shared" si="85"/>
        <v>0</v>
      </c>
    </row>
    <row r="442" spans="1:12" ht="31.2" x14ac:dyDescent="0.3">
      <c r="A442" s="92">
        <v>398</v>
      </c>
      <c r="B442" s="39" t="s">
        <v>338</v>
      </c>
      <c r="C442" s="29" t="s">
        <v>6</v>
      </c>
      <c r="D442" s="5">
        <v>85</v>
      </c>
      <c r="E442" s="5"/>
      <c r="F442" s="43">
        <f t="shared" si="76"/>
        <v>0</v>
      </c>
      <c r="G442" s="5"/>
      <c r="H442" s="5"/>
      <c r="I442" s="5"/>
      <c r="J442" s="43">
        <f t="shared" si="83"/>
        <v>0</v>
      </c>
      <c r="K442" s="43">
        <f t="shared" si="84"/>
        <v>0</v>
      </c>
      <c r="L442" s="43">
        <f t="shared" si="85"/>
        <v>0</v>
      </c>
    </row>
    <row r="443" spans="1:12" x14ac:dyDescent="0.3">
      <c r="A443" s="92">
        <v>399</v>
      </c>
      <c r="B443" s="22" t="s">
        <v>578</v>
      </c>
      <c r="C443" s="29" t="s">
        <v>0</v>
      </c>
      <c r="D443" s="5">
        <v>5</v>
      </c>
      <c r="E443" s="5"/>
      <c r="F443" s="43">
        <f t="shared" si="76"/>
        <v>0</v>
      </c>
      <c r="G443" s="5"/>
      <c r="H443" s="5"/>
      <c r="I443" s="5"/>
      <c r="J443" s="43">
        <f t="shared" si="83"/>
        <v>0</v>
      </c>
      <c r="K443" s="43">
        <f t="shared" si="84"/>
        <v>0</v>
      </c>
      <c r="L443" s="43">
        <f t="shared" si="85"/>
        <v>0</v>
      </c>
    </row>
    <row r="444" spans="1:12" x14ac:dyDescent="0.3">
      <c r="A444" s="92">
        <v>400</v>
      </c>
      <c r="B444" s="22" t="s">
        <v>339</v>
      </c>
      <c r="C444" s="29" t="s">
        <v>0</v>
      </c>
      <c r="D444" s="5">
        <v>8</v>
      </c>
      <c r="E444" s="5"/>
      <c r="F444" s="43">
        <f t="shared" si="76"/>
        <v>0</v>
      </c>
      <c r="G444" s="5"/>
      <c r="H444" s="5"/>
      <c r="I444" s="5"/>
      <c r="J444" s="43">
        <f t="shared" si="83"/>
        <v>0</v>
      </c>
      <c r="K444" s="43">
        <f t="shared" si="84"/>
        <v>0</v>
      </c>
      <c r="L444" s="43">
        <f t="shared" si="85"/>
        <v>0</v>
      </c>
    </row>
    <row r="445" spans="1:12" x14ac:dyDescent="0.3">
      <c r="A445" s="92">
        <v>401</v>
      </c>
      <c r="B445" s="22" t="s">
        <v>340</v>
      </c>
      <c r="C445" s="31" t="s">
        <v>0</v>
      </c>
      <c r="D445" s="5">
        <v>1</v>
      </c>
      <c r="E445" s="5"/>
      <c r="F445" s="43">
        <f t="shared" si="76"/>
        <v>0</v>
      </c>
      <c r="G445" s="5"/>
      <c r="H445" s="5"/>
      <c r="I445" s="5"/>
      <c r="J445" s="43">
        <f t="shared" si="83"/>
        <v>0</v>
      </c>
      <c r="K445" s="43">
        <f t="shared" si="84"/>
        <v>0</v>
      </c>
      <c r="L445" s="43">
        <f t="shared" si="85"/>
        <v>0</v>
      </c>
    </row>
    <row r="446" spans="1:12" x14ac:dyDescent="0.3">
      <c r="A446" s="92">
        <v>402</v>
      </c>
      <c r="B446" s="22" t="s">
        <v>341</v>
      </c>
      <c r="C446" s="31" t="s">
        <v>0</v>
      </c>
      <c r="D446" s="5">
        <v>1</v>
      </c>
      <c r="E446" s="5"/>
      <c r="F446" s="43">
        <f t="shared" si="76"/>
        <v>0</v>
      </c>
      <c r="G446" s="5"/>
      <c r="H446" s="5"/>
      <c r="I446" s="5"/>
      <c r="J446" s="43">
        <f t="shared" si="83"/>
        <v>0</v>
      </c>
      <c r="K446" s="43">
        <f t="shared" si="84"/>
        <v>0</v>
      </c>
      <c r="L446" s="43">
        <f t="shared" si="85"/>
        <v>0</v>
      </c>
    </row>
    <row r="447" spans="1:12" x14ac:dyDescent="0.3">
      <c r="A447" s="92">
        <v>403</v>
      </c>
      <c r="B447" s="22" t="s">
        <v>350</v>
      </c>
      <c r="C447" s="31" t="s">
        <v>0</v>
      </c>
      <c r="D447" s="5">
        <v>2</v>
      </c>
      <c r="E447" s="5"/>
      <c r="F447" s="43">
        <f t="shared" si="76"/>
        <v>0</v>
      </c>
      <c r="G447" s="5"/>
      <c r="H447" s="5"/>
      <c r="I447" s="5"/>
      <c r="J447" s="43">
        <f t="shared" si="83"/>
        <v>0</v>
      </c>
      <c r="K447" s="43">
        <f t="shared" si="84"/>
        <v>0</v>
      </c>
      <c r="L447" s="43">
        <f t="shared" si="85"/>
        <v>0</v>
      </c>
    </row>
    <row r="448" spans="1:12" ht="31.2" x14ac:dyDescent="0.3">
      <c r="A448" s="92">
        <v>404</v>
      </c>
      <c r="B448" s="22" t="s">
        <v>568</v>
      </c>
      <c r="C448" s="31" t="s">
        <v>0</v>
      </c>
      <c r="D448" s="5">
        <v>4</v>
      </c>
      <c r="E448" s="5"/>
      <c r="F448" s="43">
        <f t="shared" si="76"/>
        <v>0</v>
      </c>
      <c r="G448" s="5"/>
      <c r="H448" s="5"/>
      <c r="I448" s="5"/>
      <c r="J448" s="43">
        <f t="shared" si="83"/>
        <v>0</v>
      </c>
      <c r="K448" s="43">
        <f t="shared" si="84"/>
        <v>0</v>
      </c>
      <c r="L448" s="43">
        <f t="shared" si="85"/>
        <v>0</v>
      </c>
    </row>
    <row r="449" spans="1:12" ht="31.2" x14ac:dyDescent="0.3">
      <c r="A449" s="92">
        <v>405</v>
      </c>
      <c r="B449" s="20" t="s">
        <v>582</v>
      </c>
      <c r="C449" s="31" t="s">
        <v>0</v>
      </c>
      <c r="D449" s="5">
        <v>1</v>
      </c>
      <c r="E449" s="5"/>
      <c r="F449" s="43">
        <f t="shared" si="76"/>
        <v>0</v>
      </c>
      <c r="G449" s="5"/>
      <c r="H449" s="5"/>
      <c r="I449" s="5"/>
      <c r="J449" s="43">
        <f t="shared" si="83"/>
        <v>0</v>
      </c>
      <c r="K449" s="43">
        <f t="shared" si="84"/>
        <v>0</v>
      </c>
      <c r="L449" s="43">
        <f t="shared" si="85"/>
        <v>0</v>
      </c>
    </row>
    <row r="450" spans="1:12" x14ac:dyDescent="0.3">
      <c r="A450" s="92">
        <v>406</v>
      </c>
      <c r="B450" s="22" t="s">
        <v>332</v>
      </c>
      <c r="C450" s="29" t="s">
        <v>0</v>
      </c>
      <c r="D450" s="5">
        <v>1</v>
      </c>
      <c r="E450" s="5"/>
      <c r="F450" s="43">
        <f t="shared" si="76"/>
        <v>0</v>
      </c>
      <c r="G450" s="5"/>
      <c r="H450" s="5"/>
      <c r="I450" s="5"/>
      <c r="J450" s="43">
        <f t="shared" si="83"/>
        <v>0</v>
      </c>
      <c r="K450" s="43">
        <f t="shared" si="84"/>
        <v>0</v>
      </c>
      <c r="L450" s="43">
        <f t="shared" si="85"/>
        <v>0</v>
      </c>
    </row>
    <row r="451" spans="1:12" x14ac:dyDescent="0.3">
      <c r="A451" s="92">
        <v>407</v>
      </c>
      <c r="B451" s="22" t="s">
        <v>343</v>
      </c>
      <c r="C451" s="31" t="s">
        <v>0</v>
      </c>
      <c r="D451" s="5">
        <v>4</v>
      </c>
      <c r="E451" s="5"/>
      <c r="F451" s="43">
        <f t="shared" si="76"/>
        <v>0</v>
      </c>
      <c r="G451" s="5"/>
      <c r="H451" s="5"/>
      <c r="I451" s="5"/>
      <c r="J451" s="43">
        <f t="shared" si="83"/>
        <v>0</v>
      </c>
      <c r="K451" s="43">
        <f t="shared" si="84"/>
        <v>0</v>
      </c>
      <c r="L451" s="43">
        <f t="shared" si="85"/>
        <v>0</v>
      </c>
    </row>
    <row r="452" spans="1:12" x14ac:dyDescent="0.3">
      <c r="A452" s="92">
        <v>408</v>
      </c>
      <c r="B452" s="22" t="s">
        <v>329</v>
      </c>
      <c r="C452" s="29" t="s">
        <v>344</v>
      </c>
      <c r="D452" s="5">
        <v>10</v>
      </c>
      <c r="E452" s="5"/>
      <c r="F452" s="43">
        <f t="shared" si="76"/>
        <v>0</v>
      </c>
      <c r="G452" s="5"/>
      <c r="H452" s="5"/>
      <c r="I452" s="5"/>
      <c r="J452" s="43">
        <f t="shared" si="83"/>
        <v>0</v>
      </c>
      <c r="K452" s="43">
        <f t="shared" si="84"/>
        <v>0</v>
      </c>
      <c r="L452" s="43">
        <f t="shared" si="85"/>
        <v>0</v>
      </c>
    </row>
    <row r="453" spans="1:12" x14ac:dyDescent="0.3">
      <c r="A453" s="92">
        <v>409</v>
      </c>
      <c r="B453" s="22" t="s">
        <v>330</v>
      </c>
      <c r="C453" s="29" t="s">
        <v>331</v>
      </c>
      <c r="D453" s="5">
        <v>100</v>
      </c>
      <c r="E453" s="5"/>
      <c r="F453" s="43">
        <f t="shared" si="76"/>
        <v>0</v>
      </c>
      <c r="G453" s="5"/>
      <c r="H453" s="5"/>
      <c r="I453" s="5"/>
      <c r="J453" s="43">
        <f t="shared" si="83"/>
        <v>0</v>
      </c>
      <c r="K453" s="43">
        <f t="shared" si="84"/>
        <v>0</v>
      </c>
      <c r="L453" s="43">
        <f t="shared" si="85"/>
        <v>0</v>
      </c>
    </row>
    <row r="454" spans="1:12" ht="20.100000000000001" customHeight="1" x14ac:dyDescent="0.3">
      <c r="A454" s="73" t="s">
        <v>351</v>
      </c>
      <c r="B454" s="73" t="s">
        <v>352</v>
      </c>
      <c r="C454" s="78"/>
      <c r="D454" s="75"/>
      <c r="E454" s="75"/>
      <c r="F454" s="71"/>
      <c r="G454" s="71"/>
      <c r="H454" s="71"/>
      <c r="I454" s="71"/>
      <c r="J454" s="71"/>
      <c r="K454" s="71"/>
      <c r="L454" s="71"/>
    </row>
    <row r="455" spans="1:12" ht="62.4" x14ac:dyDescent="0.3">
      <c r="A455" s="29">
        <v>410</v>
      </c>
      <c r="B455" s="22" t="s">
        <v>580</v>
      </c>
      <c r="C455" s="104" t="s">
        <v>334</v>
      </c>
      <c r="D455" s="104"/>
      <c r="E455" s="92"/>
      <c r="F455" s="43">
        <f t="shared" si="76"/>
        <v>0</v>
      </c>
      <c r="G455" s="92"/>
      <c r="H455" s="92"/>
      <c r="I455" s="92"/>
      <c r="J455" s="43">
        <f t="shared" ref="J455:J472" si="86">+G455*$E455</f>
        <v>0</v>
      </c>
      <c r="K455" s="43">
        <f t="shared" ref="K455:K472" si="87">+H455*$E455</f>
        <v>0</v>
      </c>
      <c r="L455" s="43">
        <f t="shared" ref="L455:L472" si="88">+I455*$E455</f>
        <v>0</v>
      </c>
    </row>
    <row r="456" spans="1:12" x14ac:dyDescent="0.3">
      <c r="A456" s="29">
        <v>411</v>
      </c>
      <c r="B456" s="22" t="s">
        <v>335</v>
      </c>
      <c r="C456" s="18" t="s">
        <v>0</v>
      </c>
      <c r="D456" s="5">
        <v>2</v>
      </c>
      <c r="E456" s="5"/>
      <c r="F456" s="43">
        <f t="shared" si="76"/>
        <v>0</v>
      </c>
      <c r="G456" s="5"/>
      <c r="H456" s="5"/>
      <c r="I456" s="5"/>
      <c r="J456" s="43">
        <f t="shared" si="86"/>
        <v>0</v>
      </c>
      <c r="K456" s="43">
        <f t="shared" si="87"/>
        <v>0</v>
      </c>
      <c r="L456" s="43">
        <f t="shared" si="88"/>
        <v>0</v>
      </c>
    </row>
    <row r="457" spans="1:12" ht="31.2" x14ac:dyDescent="0.3">
      <c r="A457" s="92">
        <v>412</v>
      </c>
      <c r="B457" s="22" t="s">
        <v>336</v>
      </c>
      <c r="C457" s="29" t="s">
        <v>321</v>
      </c>
      <c r="D457" s="5">
        <v>20</v>
      </c>
      <c r="E457" s="5"/>
      <c r="F457" s="43">
        <f t="shared" si="76"/>
        <v>0</v>
      </c>
      <c r="G457" s="5"/>
      <c r="H457" s="5"/>
      <c r="I457" s="5"/>
      <c r="J457" s="43">
        <f t="shared" si="86"/>
        <v>0</v>
      </c>
      <c r="K457" s="43">
        <f t="shared" si="87"/>
        <v>0</v>
      </c>
      <c r="L457" s="43">
        <f t="shared" si="88"/>
        <v>0</v>
      </c>
    </row>
    <row r="458" spans="1:12" ht="31.2" x14ac:dyDescent="0.3">
      <c r="A458" s="92">
        <v>413</v>
      </c>
      <c r="B458" s="22" t="s">
        <v>337</v>
      </c>
      <c r="C458" s="29" t="s">
        <v>321</v>
      </c>
      <c r="D458" s="5">
        <v>50</v>
      </c>
      <c r="E458" s="5"/>
      <c r="F458" s="43">
        <f t="shared" ref="F458:F519" si="89">D458*E458</f>
        <v>0</v>
      </c>
      <c r="G458" s="5"/>
      <c r="H458" s="5"/>
      <c r="I458" s="5"/>
      <c r="J458" s="43">
        <f t="shared" si="86"/>
        <v>0</v>
      </c>
      <c r="K458" s="43">
        <f t="shared" si="87"/>
        <v>0</v>
      </c>
      <c r="L458" s="43">
        <f t="shared" si="88"/>
        <v>0</v>
      </c>
    </row>
    <row r="459" spans="1:12" ht="31.2" x14ac:dyDescent="0.3">
      <c r="A459" s="92">
        <v>414</v>
      </c>
      <c r="B459" s="39" t="s">
        <v>338</v>
      </c>
      <c r="C459" s="29" t="s">
        <v>6</v>
      </c>
      <c r="D459" s="5">
        <v>70</v>
      </c>
      <c r="E459" s="5"/>
      <c r="F459" s="43">
        <f t="shared" si="89"/>
        <v>0</v>
      </c>
      <c r="G459" s="5"/>
      <c r="H459" s="5"/>
      <c r="I459" s="5"/>
      <c r="J459" s="43">
        <f t="shared" si="86"/>
        <v>0</v>
      </c>
      <c r="K459" s="43">
        <f t="shared" si="87"/>
        <v>0</v>
      </c>
      <c r="L459" s="43">
        <f t="shared" si="88"/>
        <v>0</v>
      </c>
    </row>
    <row r="460" spans="1:12" x14ac:dyDescent="0.3">
      <c r="A460" s="92">
        <v>415</v>
      </c>
      <c r="B460" s="22" t="s">
        <v>578</v>
      </c>
      <c r="C460" s="29" t="s">
        <v>0</v>
      </c>
      <c r="D460" s="5">
        <v>8</v>
      </c>
      <c r="E460" s="5"/>
      <c r="F460" s="43">
        <f t="shared" si="89"/>
        <v>0</v>
      </c>
      <c r="G460" s="5"/>
      <c r="H460" s="5"/>
      <c r="I460" s="5"/>
      <c r="J460" s="43">
        <f t="shared" si="86"/>
        <v>0</v>
      </c>
      <c r="K460" s="43">
        <f t="shared" si="87"/>
        <v>0</v>
      </c>
      <c r="L460" s="43">
        <f t="shared" si="88"/>
        <v>0</v>
      </c>
    </row>
    <row r="461" spans="1:12" x14ac:dyDescent="0.3">
      <c r="A461" s="92">
        <v>416</v>
      </c>
      <c r="B461" s="22" t="s">
        <v>339</v>
      </c>
      <c r="C461" s="29" t="s">
        <v>0</v>
      </c>
      <c r="D461" s="5">
        <v>8</v>
      </c>
      <c r="E461" s="5"/>
      <c r="F461" s="43">
        <f t="shared" si="89"/>
        <v>0</v>
      </c>
      <c r="G461" s="5"/>
      <c r="H461" s="5"/>
      <c r="I461" s="5"/>
      <c r="J461" s="43">
        <f t="shared" si="86"/>
        <v>0</v>
      </c>
      <c r="K461" s="43">
        <f t="shared" si="87"/>
        <v>0</v>
      </c>
      <c r="L461" s="43">
        <f t="shared" si="88"/>
        <v>0</v>
      </c>
    </row>
    <row r="462" spans="1:12" x14ac:dyDescent="0.3">
      <c r="A462" s="92">
        <v>417</v>
      </c>
      <c r="B462" s="22" t="s">
        <v>353</v>
      </c>
      <c r="C462" s="29" t="s">
        <v>0</v>
      </c>
      <c r="D462" s="5">
        <v>4</v>
      </c>
      <c r="E462" s="5"/>
      <c r="F462" s="43">
        <f t="shared" si="89"/>
        <v>0</v>
      </c>
      <c r="G462" s="5"/>
      <c r="H462" s="5"/>
      <c r="I462" s="5"/>
      <c r="J462" s="43">
        <f t="shared" si="86"/>
        <v>0</v>
      </c>
      <c r="K462" s="43">
        <f t="shared" si="87"/>
        <v>0</v>
      </c>
      <c r="L462" s="43">
        <f t="shared" si="88"/>
        <v>0</v>
      </c>
    </row>
    <row r="463" spans="1:12" x14ac:dyDescent="0.3">
      <c r="A463" s="92">
        <v>418</v>
      </c>
      <c r="B463" s="22" t="s">
        <v>341</v>
      </c>
      <c r="C463" s="31" t="s">
        <v>0</v>
      </c>
      <c r="D463" s="5">
        <v>2</v>
      </c>
      <c r="E463" s="5"/>
      <c r="F463" s="43">
        <f t="shared" si="89"/>
        <v>0</v>
      </c>
      <c r="G463" s="5"/>
      <c r="H463" s="5"/>
      <c r="I463" s="5"/>
      <c r="J463" s="43">
        <f t="shared" si="86"/>
        <v>0</v>
      </c>
      <c r="K463" s="43">
        <f t="shared" si="87"/>
        <v>0</v>
      </c>
      <c r="L463" s="43">
        <f t="shared" si="88"/>
        <v>0</v>
      </c>
    </row>
    <row r="464" spans="1:12" x14ac:dyDescent="0.3">
      <c r="A464" s="92">
        <v>419</v>
      </c>
      <c r="B464" s="22" t="s">
        <v>350</v>
      </c>
      <c r="C464" s="31" t="s">
        <v>0</v>
      </c>
      <c r="D464" s="5">
        <v>2</v>
      </c>
      <c r="E464" s="5"/>
      <c r="F464" s="43">
        <f t="shared" si="89"/>
        <v>0</v>
      </c>
      <c r="G464" s="5"/>
      <c r="H464" s="5"/>
      <c r="I464" s="5"/>
      <c r="J464" s="43">
        <f t="shared" si="86"/>
        <v>0</v>
      </c>
      <c r="K464" s="43">
        <f t="shared" si="87"/>
        <v>0</v>
      </c>
      <c r="L464" s="43">
        <f t="shared" si="88"/>
        <v>0</v>
      </c>
    </row>
    <row r="465" spans="1:12" x14ac:dyDescent="0.3">
      <c r="A465" s="92">
        <v>420</v>
      </c>
      <c r="B465" s="22" t="s">
        <v>354</v>
      </c>
      <c r="C465" s="31" t="s">
        <v>0</v>
      </c>
      <c r="D465" s="5">
        <v>1</v>
      </c>
      <c r="E465" s="5"/>
      <c r="F465" s="43">
        <f t="shared" si="89"/>
        <v>0</v>
      </c>
      <c r="G465" s="5"/>
      <c r="H465" s="5"/>
      <c r="I465" s="5"/>
      <c r="J465" s="43">
        <f t="shared" si="86"/>
        <v>0</v>
      </c>
      <c r="K465" s="43">
        <f t="shared" si="87"/>
        <v>0</v>
      </c>
      <c r="L465" s="43">
        <f t="shared" si="88"/>
        <v>0</v>
      </c>
    </row>
    <row r="466" spans="1:12" ht="31.2" x14ac:dyDescent="0.3">
      <c r="A466" s="92">
        <v>421</v>
      </c>
      <c r="B466" s="22" t="s">
        <v>569</v>
      </c>
      <c r="C466" s="31" t="s">
        <v>0</v>
      </c>
      <c r="D466" s="5">
        <v>4</v>
      </c>
      <c r="E466" s="5"/>
      <c r="F466" s="43">
        <f t="shared" si="89"/>
        <v>0</v>
      </c>
      <c r="G466" s="5"/>
      <c r="H466" s="5"/>
      <c r="I466" s="5"/>
      <c r="J466" s="43">
        <f t="shared" si="86"/>
        <v>0</v>
      </c>
      <c r="K466" s="43">
        <f t="shared" si="87"/>
        <v>0</v>
      </c>
      <c r="L466" s="43">
        <f t="shared" si="88"/>
        <v>0</v>
      </c>
    </row>
    <row r="467" spans="1:12" ht="31.2" x14ac:dyDescent="0.3">
      <c r="A467" s="92">
        <v>422</v>
      </c>
      <c r="B467" s="22" t="s">
        <v>570</v>
      </c>
      <c r="C467" s="31" t="s">
        <v>0</v>
      </c>
      <c r="D467" s="5">
        <v>4</v>
      </c>
      <c r="E467" s="5"/>
      <c r="F467" s="43">
        <f t="shared" si="89"/>
        <v>0</v>
      </c>
      <c r="G467" s="5"/>
      <c r="H467" s="5"/>
      <c r="I467" s="5"/>
      <c r="J467" s="43">
        <f t="shared" si="86"/>
        <v>0</v>
      </c>
      <c r="K467" s="43">
        <f t="shared" si="87"/>
        <v>0</v>
      </c>
      <c r="L467" s="43">
        <f t="shared" si="88"/>
        <v>0</v>
      </c>
    </row>
    <row r="468" spans="1:12" ht="31.2" x14ac:dyDescent="0.3">
      <c r="A468" s="92">
        <v>423</v>
      </c>
      <c r="B468" s="20" t="s">
        <v>583</v>
      </c>
      <c r="C468" s="31" t="s">
        <v>0</v>
      </c>
      <c r="D468" s="5">
        <v>1</v>
      </c>
      <c r="E468" s="5"/>
      <c r="F468" s="43">
        <f t="shared" si="89"/>
        <v>0</v>
      </c>
      <c r="G468" s="5"/>
      <c r="H468" s="5"/>
      <c r="I468" s="5"/>
      <c r="J468" s="43">
        <f t="shared" si="86"/>
        <v>0</v>
      </c>
      <c r="K468" s="43">
        <f t="shared" si="87"/>
        <v>0</v>
      </c>
      <c r="L468" s="43">
        <f t="shared" si="88"/>
        <v>0</v>
      </c>
    </row>
    <row r="469" spans="1:12" x14ac:dyDescent="0.3">
      <c r="A469" s="92">
        <v>424</v>
      </c>
      <c r="B469" s="22" t="s">
        <v>332</v>
      </c>
      <c r="C469" s="29" t="s">
        <v>0</v>
      </c>
      <c r="D469" s="5">
        <v>1</v>
      </c>
      <c r="E469" s="5"/>
      <c r="F469" s="43">
        <f t="shared" si="89"/>
        <v>0</v>
      </c>
      <c r="G469" s="5"/>
      <c r="H469" s="5"/>
      <c r="I469" s="5"/>
      <c r="J469" s="43">
        <f t="shared" si="86"/>
        <v>0</v>
      </c>
      <c r="K469" s="43">
        <f t="shared" si="87"/>
        <v>0</v>
      </c>
      <c r="L469" s="43">
        <f t="shared" si="88"/>
        <v>0</v>
      </c>
    </row>
    <row r="470" spans="1:12" x14ac:dyDescent="0.3">
      <c r="A470" s="92">
        <v>425</v>
      </c>
      <c r="B470" s="22" t="s">
        <v>343</v>
      </c>
      <c r="C470" s="31" t="s">
        <v>0</v>
      </c>
      <c r="D470" s="5">
        <v>8</v>
      </c>
      <c r="E470" s="5"/>
      <c r="F470" s="43">
        <f t="shared" si="89"/>
        <v>0</v>
      </c>
      <c r="G470" s="5"/>
      <c r="H470" s="5"/>
      <c r="I470" s="5"/>
      <c r="J470" s="43">
        <f t="shared" si="86"/>
        <v>0</v>
      </c>
      <c r="K470" s="43">
        <f t="shared" si="87"/>
        <v>0</v>
      </c>
      <c r="L470" s="43">
        <f t="shared" si="88"/>
        <v>0</v>
      </c>
    </row>
    <row r="471" spans="1:12" x14ac:dyDescent="0.3">
      <c r="A471" s="92">
        <v>426</v>
      </c>
      <c r="B471" s="22" t="s">
        <v>329</v>
      </c>
      <c r="C471" s="29" t="s">
        <v>344</v>
      </c>
      <c r="D471" s="5">
        <v>1</v>
      </c>
      <c r="E471" s="5"/>
      <c r="F471" s="43">
        <f t="shared" si="89"/>
        <v>0</v>
      </c>
      <c r="G471" s="5"/>
      <c r="H471" s="5"/>
      <c r="I471" s="5"/>
      <c r="J471" s="43">
        <f t="shared" si="86"/>
        <v>0</v>
      </c>
      <c r="K471" s="43">
        <f t="shared" si="87"/>
        <v>0</v>
      </c>
      <c r="L471" s="43">
        <f t="shared" si="88"/>
        <v>0</v>
      </c>
    </row>
    <row r="472" spans="1:12" x14ac:dyDescent="0.3">
      <c r="A472" s="92">
        <v>427</v>
      </c>
      <c r="B472" s="22" t="s">
        <v>330</v>
      </c>
      <c r="C472" s="29" t="s">
        <v>331</v>
      </c>
      <c r="D472" s="5">
        <v>85</v>
      </c>
      <c r="E472" s="5"/>
      <c r="F472" s="43">
        <f t="shared" si="89"/>
        <v>0</v>
      </c>
      <c r="G472" s="5"/>
      <c r="H472" s="5"/>
      <c r="I472" s="5"/>
      <c r="J472" s="43">
        <f t="shared" si="86"/>
        <v>0</v>
      </c>
      <c r="K472" s="43">
        <f t="shared" si="87"/>
        <v>0</v>
      </c>
      <c r="L472" s="43">
        <f t="shared" si="88"/>
        <v>0</v>
      </c>
    </row>
    <row r="473" spans="1:12" ht="20.100000000000001" customHeight="1" x14ac:dyDescent="0.3">
      <c r="A473" s="73" t="s">
        <v>355</v>
      </c>
      <c r="B473" s="73" t="s">
        <v>356</v>
      </c>
      <c r="C473" s="75"/>
      <c r="D473" s="75"/>
      <c r="E473" s="75"/>
      <c r="F473" s="71"/>
      <c r="G473" s="71"/>
      <c r="H473" s="71"/>
      <c r="I473" s="71"/>
      <c r="J473" s="71"/>
      <c r="K473" s="71"/>
      <c r="L473" s="71"/>
    </row>
    <row r="474" spans="1:12" ht="62.4" x14ac:dyDescent="0.3">
      <c r="A474" s="29">
        <v>428</v>
      </c>
      <c r="B474" s="22" t="s">
        <v>580</v>
      </c>
      <c r="C474" s="104" t="s">
        <v>334</v>
      </c>
      <c r="D474" s="104"/>
      <c r="E474" s="92"/>
      <c r="F474" s="43">
        <f t="shared" si="89"/>
        <v>0</v>
      </c>
      <c r="G474" s="92"/>
      <c r="H474" s="92"/>
      <c r="I474" s="92"/>
      <c r="J474" s="43">
        <f t="shared" ref="J474:J488" si="90">+G474*$E474</f>
        <v>0</v>
      </c>
      <c r="K474" s="43">
        <f t="shared" ref="K474:K488" si="91">+H474*$E474</f>
        <v>0</v>
      </c>
      <c r="L474" s="43">
        <f t="shared" ref="L474:L488" si="92">+I474*$E474</f>
        <v>0</v>
      </c>
    </row>
    <row r="475" spans="1:12" x14ac:dyDescent="0.3">
      <c r="A475" s="29">
        <v>429</v>
      </c>
      <c r="B475" s="22" t="s">
        <v>335</v>
      </c>
      <c r="C475" s="18" t="s">
        <v>0</v>
      </c>
      <c r="D475" s="5">
        <v>4</v>
      </c>
      <c r="E475" s="5"/>
      <c r="F475" s="43">
        <f t="shared" si="89"/>
        <v>0</v>
      </c>
      <c r="G475" s="5"/>
      <c r="H475" s="5"/>
      <c r="I475" s="5"/>
      <c r="J475" s="43">
        <f t="shared" si="90"/>
        <v>0</v>
      </c>
      <c r="K475" s="43">
        <f t="shared" si="91"/>
        <v>0</v>
      </c>
      <c r="L475" s="43">
        <f t="shared" si="92"/>
        <v>0</v>
      </c>
    </row>
    <row r="476" spans="1:12" ht="31.2" x14ac:dyDescent="0.3">
      <c r="A476" s="92">
        <v>430</v>
      </c>
      <c r="B476" s="22" t="s">
        <v>337</v>
      </c>
      <c r="C476" s="29" t="s">
        <v>321</v>
      </c>
      <c r="D476" s="5">
        <v>115</v>
      </c>
      <c r="E476" s="5"/>
      <c r="F476" s="43">
        <f t="shared" si="89"/>
        <v>0</v>
      </c>
      <c r="G476" s="5"/>
      <c r="H476" s="5"/>
      <c r="I476" s="5"/>
      <c r="J476" s="43">
        <f t="shared" si="90"/>
        <v>0</v>
      </c>
      <c r="K476" s="43">
        <f t="shared" si="91"/>
        <v>0</v>
      </c>
      <c r="L476" s="43">
        <f t="shared" si="92"/>
        <v>0</v>
      </c>
    </row>
    <row r="477" spans="1:12" ht="31.2" x14ac:dyDescent="0.3">
      <c r="A477" s="92">
        <v>431</v>
      </c>
      <c r="B477" s="39" t="s">
        <v>338</v>
      </c>
      <c r="C477" s="29" t="s">
        <v>6</v>
      </c>
      <c r="D477" s="5">
        <v>80</v>
      </c>
      <c r="E477" s="5"/>
      <c r="F477" s="43">
        <f t="shared" si="89"/>
        <v>0</v>
      </c>
      <c r="G477" s="5"/>
      <c r="H477" s="5"/>
      <c r="I477" s="5"/>
      <c r="J477" s="43">
        <f t="shared" si="90"/>
        <v>0</v>
      </c>
      <c r="K477" s="43">
        <f t="shared" si="91"/>
        <v>0</v>
      </c>
      <c r="L477" s="43">
        <f t="shared" si="92"/>
        <v>0</v>
      </c>
    </row>
    <row r="478" spans="1:12" x14ac:dyDescent="0.3">
      <c r="A478" s="92">
        <v>432</v>
      </c>
      <c r="B478" s="22" t="s">
        <v>578</v>
      </c>
      <c r="C478" s="29" t="s">
        <v>0</v>
      </c>
      <c r="D478" s="5">
        <v>18</v>
      </c>
      <c r="E478" s="5"/>
      <c r="F478" s="43">
        <f t="shared" si="89"/>
        <v>0</v>
      </c>
      <c r="G478" s="5"/>
      <c r="H478" s="5"/>
      <c r="I478" s="5"/>
      <c r="J478" s="43">
        <f t="shared" si="90"/>
        <v>0</v>
      </c>
      <c r="K478" s="43">
        <f t="shared" si="91"/>
        <v>0</v>
      </c>
      <c r="L478" s="43">
        <f t="shared" si="92"/>
        <v>0</v>
      </c>
    </row>
    <row r="479" spans="1:12" x14ac:dyDescent="0.3">
      <c r="A479" s="92">
        <v>433</v>
      </c>
      <c r="B479" s="22" t="s">
        <v>339</v>
      </c>
      <c r="C479" s="29" t="s">
        <v>0</v>
      </c>
      <c r="D479" s="5">
        <v>16</v>
      </c>
      <c r="E479" s="5"/>
      <c r="F479" s="43">
        <f t="shared" si="89"/>
        <v>0</v>
      </c>
      <c r="G479" s="5"/>
      <c r="H479" s="5"/>
      <c r="I479" s="5"/>
      <c r="J479" s="43">
        <f t="shared" si="90"/>
        <v>0</v>
      </c>
      <c r="K479" s="43">
        <f t="shared" si="91"/>
        <v>0</v>
      </c>
      <c r="L479" s="43">
        <f t="shared" si="92"/>
        <v>0</v>
      </c>
    </row>
    <row r="480" spans="1:12" x14ac:dyDescent="0.3">
      <c r="A480" s="92">
        <v>434</v>
      </c>
      <c r="B480" s="22" t="s">
        <v>350</v>
      </c>
      <c r="C480" s="31" t="s">
        <v>0</v>
      </c>
      <c r="D480" s="5">
        <v>3</v>
      </c>
      <c r="E480" s="5"/>
      <c r="F480" s="43">
        <f t="shared" si="89"/>
        <v>0</v>
      </c>
      <c r="G480" s="5"/>
      <c r="H480" s="5"/>
      <c r="I480" s="5"/>
      <c r="J480" s="43">
        <f t="shared" si="90"/>
        <v>0</v>
      </c>
      <c r="K480" s="43">
        <f t="shared" si="91"/>
        <v>0</v>
      </c>
      <c r="L480" s="43">
        <f t="shared" si="92"/>
        <v>0</v>
      </c>
    </row>
    <row r="481" spans="1:12" ht="31.2" x14ac:dyDescent="0.3">
      <c r="A481" s="92">
        <v>435</v>
      </c>
      <c r="B481" s="22" t="s">
        <v>571</v>
      </c>
      <c r="C481" s="31" t="s">
        <v>0</v>
      </c>
      <c r="D481" s="5">
        <v>8</v>
      </c>
      <c r="E481" s="5"/>
      <c r="F481" s="43">
        <f t="shared" si="89"/>
        <v>0</v>
      </c>
      <c r="G481" s="5"/>
      <c r="H481" s="5"/>
      <c r="I481" s="5"/>
      <c r="J481" s="43">
        <f t="shared" si="90"/>
        <v>0</v>
      </c>
      <c r="K481" s="43">
        <f t="shared" si="91"/>
        <v>0</v>
      </c>
      <c r="L481" s="43">
        <f t="shared" si="92"/>
        <v>0</v>
      </c>
    </row>
    <row r="482" spans="1:12" ht="31.2" x14ac:dyDescent="0.3">
      <c r="A482" s="92">
        <v>436</v>
      </c>
      <c r="B482" s="20" t="s">
        <v>584</v>
      </c>
      <c r="C482" s="31" t="s">
        <v>0</v>
      </c>
      <c r="D482" s="5">
        <v>1</v>
      </c>
      <c r="E482" s="5"/>
      <c r="F482" s="43">
        <f t="shared" si="89"/>
        <v>0</v>
      </c>
      <c r="G482" s="5"/>
      <c r="H482" s="5"/>
      <c r="I482" s="5"/>
      <c r="J482" s="43">
        <f t="shared" si="90"/>
        <v>0</v>
      </c>
      <c r="K482" s="43">
        <f t="shared" si="91"/>
        <v>0</v>
      </c>
      <c r="L482" s="43">
        <f t="shared" si="92"/>
        <v>0</v>
      </c>
    </row>
    <row r="483" spans="1:12" ht="31.2" x14ac:dyDescent="0.3">
      <c r="A483" s="92">
        <v>437</v>
      </c>
      <c r="B483" s="20" t="s">
        <v>585</v>
      </c>
      <c r="C483" s="31" t="s">
        <v>0</v>
      </c>
      <c r="D483" s="5">
        <v>1</v>
      </c>
      <c r="E483" s="5"/>
      <c r="F483" s="43">
        <f t="shared" si="89"/>
        <v>0</v>
      </c>
      <c r="G483" s="5"/>
      <c r="H483" s="5"/>
      <c r="I483" s="5"/>
      <c r="J483" s="43">
        <f t="shared" si="90"/>
        <v>0</v>
      </c>
      <c r="K483" s="43">
        <f t="shared" si="91"/>
        <v>0</v>
      </c>
      <c r="L483" s="43">
        <f t="shared" si="92"/>
        <v>0</v>
      </c>
    </row>
    <row r="484" spans="1:12" x14ac:dyDescent="0.3">
      <c r="A484" s="92">
        <v>438</v>
      </c>
      <c r="B484" s="20" t="s">
        <v>586</v>
      </c>
      <c r="C484" s="31" t="s">
        <v>0</v>
      </c>
      <c r="D484" s="5">
        <v>4</v>
      </c>
      <c r="E484" s="5"/>
      <c r="F484" s="43">
        <f t="shared" si="89"/>
        <v>0</v>
      </c>
      <c r="G484" s="5"/>
      <c r="H484" s="5"/>
      <c r="I484" s="5"/>
      <c r="J484" s="43">
        <f t="shared" si="90"/>
        <v>0</v>
      </c>
      <c r="K484" s="43">
        <f t="shared" si="91"/>
        <v>0</v>
      </c>
      <c r="L484" s="43">
        <f t="shared" si="92"/>
        <v>0</v>
      </c>
    </row>
    <row r="485" spans="1:12" x14ac:dyDescent="0.3">
      <c r="A485" s="92">
        <v>439</v>
      </c>
      <c r="B485" s="22" t="s">
        <v>332</v>
      </c>
      <c r="C485" s="29" t="s">
        <v>0</v>
      </c>
      <c r="D485" s="5">
        <v>2</v>
      </c>
      <c r="E485" s="5"/>
      <c r="F485" s="43">
        <f t="shared" si="89"/>
        <v>0</v>
      </c>
      <c r="G485" s="5"/>
      <c r="H485" s="5"/>
      <c r="I485" s="5"/>
      <c r="J485" s="43">
        <f t="shared" si="90"/>
        <v>0</v>
      </c>
      <c r="K485" s="43">
        <f t="shared" si="91"/>
        <v>0</v>
      </c>
      <c r="L485" s="43">
        <f t="shared" si="92"/>
        <v>0</v>
      </c>
    </row>
    <row r="486" spans="1:12" x14ac:dyDescent="0.3">
      <c r="A486" s="92">
        <v>440</v>
      </c>
      <c r="B486" s="22" t="s">
        <v>343</v>
      </c>
      <c r="C486" s="31" t="s">
        <v>0</v>
      </c>
      <c r="D486" s="5">
        <v>8</v>
      </c>
      <c r="E486" s="5"/>
      <c r="F486" s="43">
        <f t="shared" si="89"/>
        <v>0</v>
      </c>
      <c r="G486" s="5"/>
      <c r="H486" s="5"/>
      <c r="I486" s="5"/>
      <c r="J486" s="43">
        <f t="shared" si="90"/>
        <v>0</v>
      </c>
      <c r="K486" s="43">
        <f t="shared" si="91"/>
        <v>0</v>
      </c>
      <c r="L486" s="43">
        <f t="shared" si="92"/>
        <v>0</v>
      </c>
    </row>
    <row r="487" spans="1:12" x14ac:dyDescent="0.3">
      <c r="A487" s="92">
        <v>441</v>
      </c>
      <c r="B487" s="22" t="s">
        <v>329</v>
      </c>
      <c r="C487" s="29" t="s">
        <v>344</v>
      </c>
      <c r="D487" s="5">
        <v>10</v>
      </c>
      <c r="E487" s="5"/>
      <c r="F487" s="43">
        <f t="shared" si="89"/>
        <v>0</v>
      </c>
      <c r="G487" s="5"/>
      <c r="H487" s="5"/>
      <c r="I487" s="5"/>
      <c r="J487" s="43">
        <f t="shared" si="90"/>
        <v>0</v>
      </c>
      <c r="K487" s="43">
        <f t="shared" si="91"/>
        <v>0</v>
      </c>
      <c r="L487" s="43">
        <f t="shared" si="92"/>
        <v>0</v>
      </c>
    </row>
    <row r="488" spans="1:12" x14ac:dyDescent="0.3">
      <c r="A488" s="92">
        <v>442</v>
      </c>
      <c r="B488" s="22" t="s">
        <v>330</v>
      </c>
      <c r="C488" s="29" t="s">
        <v>331</v>
      </c>
      <c r="D488" s="5">
        <v>105</v>
      </c>
      <c r="E488" s="5"/>
      <c r="F488" s="43">
        <f t="shared" si="89"/>
        <v>0</v>
      </c>
      <c r="G488" s="5"/>
      <c r="H488" s="5"/>
      <c r="I488" s="5"/>
      <c r="J488" s="43">
        <f t="shared" si="90"/>
        <v>0</v>
      </c>
      <c r="K488" s="43">
        <f t="shared" si="91"/>
        <v>0</v>
      </c>
      <c r="L488" s="43">
        <f t="shared" si="92"/>
        <v>0</v>
      </c>
    </row>
    <row r="489" spans="1:12" ht="20.100000000000001" customHeight="1" x14ac:dyDescent="0.3">
      <c r="A489" s="73" t="s">
        <v>357</v>
      </c>
      <c r="B489" s="73" t="s">
        <v>358</v>
      </c>
      <c r="C489" s="78"/>
      <c r="D489" s="75"/>
      <c r="E489" s="75"/>
      <c r="F489" s="71"/>
      <c r="G489" s="71"/>
      <c r="H489" s="71"/>
      <c r="I489" s="71"/>
      <c r="J489" s="71"/>
      <c r="K489" s="71"/>
      <c r="L489" s="71"/>
    </row>
    <row r="490" spans="1:12" ht="62.4" x14ac:dyDescent="0.3">
      <c r="A490" s="29">
        <v>443</v>
      </c>
      <c r="B490" s="22" t="s">
        <v>359</v>
      </c>
      <c r="C490" s="5" t="s">
        <v>0</v>
      </c>
      <c r="D490" s="32">
        <v>1</v>
      </c>
      <c r="E490" s="32"/>
      <c r="F490" s="43">
        <f t="shared" si="89"/>
        <v>0</v>
      </c>
      <c r="G490" s="32"/>
      <c r="H490" s="32"/>
      <c r="I490" s="32"/>
      <c r="J490" s="43">
        <f t="shared" ref="J490:J513" si="93">+G490*$E490</f>
        <v>0</v>
      </c>
      <c r="K490" s="43">
        <f t="shared" ref="K490:K513" si="94">+H490*$E490</f>
        <v>0</v>
      </c>
      <c r="L490" s="43">
        <f t="shared" ref="L490:L513" si="95">+I490*$E490</f>
        <v>0</v>
      </c>
    </row>
    <row r="491" spans="1:12" ht="62.4" x14ac:dyDescent="0.3">
      <c r="A491" s="29">
        <v>444</v>
      </c>
      <c r="B491" s="22" t="s">
        <v>360</v>
      </c>
      <c r="C491" s="5" t="s">
        <v>0</v>
      </c>
      <c r="D491" s="32">
        <v>1</v>
      </c>
      <c r="E491" s="32"/>
      <c r="F491" s="43">
        <f t="shared" si="89"/>
        <v>0</v>
      </c>
      <c r="G491" s="32"/>
      <c r="H491" s="32"/>
      <c r="I491" s="32"/>
      <c r="J491" s="43">
        <f t="shared" si="93"/>
        <v>0</v>
      </c>
      <c r="K491" s="43">
        <f t="shared" si="94"/>
        <v>0</v>
      </c>
      <c r="L491" s="43">
        <f t="shared" si="95"/>
        <v>0</v>
      </c>
    </row>
    <row r="492" spans="1:12" ht="31.2" x14ac:dyDescent="0.3">
      <c r="A492" s="92">
        <v>445</v>
      </c>
      <c r="B492" s="22" t="s">
        <v>361</v>
      </c>
      <c r="C492" s="5" t="s">
        <v>0</v>
      </c>
      <c r="D492" s="32">
        <v>2</v>
      </c>
      <c r="E492" s="32"/>
      <c r="F492" s="43">
        <f t="shared" si="89"/>
        <v>0</v>
      </c>
      <c r="G492" s="32"/>
      <c r="H492" s="32"/>
      <c r="I492" s="32"/>
      <c r="J492" s="43">
        <f t="shared" si="93"/>
        <v>0</v>
      </c>
      <c r="K492" s="43">
        <f t="shared" si="94"/>
        <v>0</v>
      </c>
      <c r="L492" s="43">
        <f t="shared" si="95"/>
        <v>0</v>
      </c>
    </row>
    <row r="493" spans="1:12" ht="31.2" x14ac:dyDescent="0.3">
      <c r="A493" s="92">
        <v>446</v>
      </c>
      <c r="B493" s="22" t="s">
        <v>362</v>
      </c>
      <c r="C493" s="5" t="s">
        <v>0</v>
      </c>
      <c r="D493" s="32">
        <v>3</v>
      </c>
      <c r="E493" s="32"/>
      <c r="F493" s="43">
        <f t="shared" si="89"/>
        <v>0</v>
      </c>
      <c r="G493" s="32"/>
      <c r="H493" s="32"/>
      <c r="I493" s="32"/>
      <c r="J493" s="43">
        <f t="shared" si="93"/>
        <v>0</v>
      </c>
      <c r="K493" s="43">
        <f t="shared" si="94"/>
        <v>0</v>
      </c>
      <c r="L493" s="43">
        <f t="shared" si="95"/>
        <v>0</v>
      </c>
    </row>
    <row r="494" spans="1:12" ht="31.2" x14ac:dyDescent="0.3">
      <c r="A494" s="92">
        <v>447</v>
      </c>
      <c r="B494" s="22" t="s">
        <v>363</v>
      </c>
      <c r="C494" s="5" t="s">
        <v>364</v>
      </c>
      <c r="D494" s="32">
        <v>2</v>
      </c>
      <c r="E494" s="32"/>
      <c r="F494" s="43">
        <f t="shared" si="89"/>
        <v>0</v>
      </c>
      <c r="G494" s="32"/>
      <c r="H494" s="32"/>
      <c r="I494" s="32"/>
      <c r="J494" s="43">
        <f t="shared" si="93"/>
        <v>0</v>
      </c>
      <c r="K494" s="43">
        <f t="shared" si="94"/>
        <v>0</v>
      </c>
      <c r="L494" s="43">
        <f t="shared" si="95"/>
        <v>0</v>
      </c>
    </row>
    <row r="495" spans="1:12" ht="31.2" x14ac:dyDescent="0.3">
      <c r="A495" s="92">
        <v>448</v>
      </c>
      <c r="B495" s="22" t="s">
        <v>365</v>
      </c>
      <c r="C495" s="5" t="s">
        <v>0</v>
      </c>
      <c r="D495" s="32">
        <v>4</v>
      </c>
      <c r="E495" s="32"/>
      <c r="F495" s="43">
        <f t="shared" si="89"/>
        <v>0</v>
      </c>
      <c r="G495" s="32"/>
      <c r="H495" s="32"/>
      <c r="I495" s="32"/>
      <c r="J495" s="43">
        <f t="shared" si="93"/>
        <v>0</v>
      </c>
      <c r="K495" s="43">
        <f t="shared" si="94"/>
        <v>0</v>
      </c>
      <c r="L495" s="43">
        <f t="shared" si="95"/>
        <v>0</v>
      </c>
    </row>
    <row r="496" spans="1:12" ht="31.2" x14ac:dyDescent="0.3">
      <c r="A496" s="92">
        <v>449</v>
      </c>
      <c r="B496" s="22" t="s">
        <v>366</v>
      </c>
      <c r="C496" s="5" t="s">
        <v>0</v>
      </c>
      <c r="D496" s="32">
        <v>1</v>
      </c>
      <c r="E496" s="32"/>
      <c r="F496" s="43">
        <f t="shared" si="89"/>
        <v>0</v>
      </c>
      <c r="G496" s="32"/>
      <c r="H496" s="32"/>
      <c r="I496" s="32"/>
      <c r="J496" s="43">
        <f t="shared" si="93"/>
        <v>0</v>
      </c>
      <c r="K496" s="43">
        <f t="shared" si="94"/>
        <v>0</v>
      </c>
      <c r="L496" s="43">
        <f t="shared" si="95"/>
        <v>0</v>
      </c>
    </row>
    <row r="497" spans="1:12" ht="46.8" x14ac:dyDescent="0.3">
      <c r="A497" s="92">
        <v>450</v>
      </c>
      <c r="B497" s="22" t="s">
        <v>367</v>
      </c>
      <c r="C497" s="5" t="s">
        <v>0</v>
      </c>
      <c r="D497" s="32">
        <v>2</v>
      </c>
      <c r="E497" s="32"/>
      <c r="F497" s="43">
        <f t="shared" si="89"/>
        <v>0</v>
      </c>
      <c r="G497" s="32"/>
      <c r="H497" s="32"/>
      <c r="I497" s="32"/>
      <c r="J497" s="43">
        <f t="shared" si="93"/>
        <v>0</v>
      </c>
      <c r="K497" s="43">
        <f t="shared" si="94"/>
        <v>0</v>
      </c>
      <c r="L497" s="43">
        <f t="shared" si="95"/>
        <v>0</v>
      </c>
    </row>
    <row r="498" spans="1:12" ht="62.4" x14ac:dyDescent="0.3">
      <c r="A498" s="92">
        <v>451</v>
      </c>
      <c r="B498" s="22" t="s">
        <v>577</v>
      </c>
      <c r="C498" s="5" t="s">
        <v>0</v>
      </c>
      <c r="D498" s="32">
        <v>1</v>
      </c>
      <c r="E498" s="32"/>
      <c r="F498" s="43">
        <f t="shared" si="89"/>
        <v>0</v>
      </c>
      <c r="G498" s="32"/>
      <c r="H498" s="32"/>
      <c r="I498" s="32"/>
      <c r="J498" s="43">
        <f t="shared" si="93"/>
        <v>0</v>
      </c>
      <c r="K498" s="43">
        <f t="shared" si="94"/>
        <v>0</v>
      </c>
      <c r="L498" s="43">
        <f t="shared" si="95"/>
        <v>0</v>
      </c>
    </row>
    <row r="499" spans="1:12" ht="62.4" x14ac:dyDescent="0.3">
      <c r="A499" s="92">
        <v>452</v>
      </c>
      <c r="B499" s="22" t="s">
        <v>580</v>
      </c>
      <c r="C499" s="5" t="s">
        <v>0</v>
      </c>
      <c r="D499" s="32">
        <v>5</v>
      </c>
      <c r="E499" s="32"/>
      <c r="F499" s="43">
        <f t="shared" si="89"/>
        <v>0</v>
      </c>
      <c r="G499" s="32"/>
      <c r="H499" s="32"/>
      <c r="I499" s="32"/>
      <c r="J499" s="43">
        <f t="shared" si="93"/>
        <v>0</v>
      </c>
      <c r="K499" s="43">
        <f t="shared" si="94"/>
        <v>0</v>
      </c>
      <c r="L499" s="43">
        <f t="shared" si="95"/>
        <v>0</v>
      </c>
    </row>
    <row r="500" spans="1:12" x14ac:dyDescent="0.3">
      <c r="A500" s="92">
        <v>453</v>
      </c>
      <c r="B500" s="22" t="s">
        <v>368</v>
      </c>
      <c r="C500" s="5" t="s">
        <v>0</v>
      </c>
      <c r="D500" s="32">
        <v>8</v>
      </c>
      <c r="E500" s="32"/>
      <c r="F500" s="43">
        <f t="shared" si="89"/>
        <v>0</v>
      </c>
      <c r="G500" s="32"/>
      <c r="H500" s="32"/>
      <c r="I500" s="32"/>
      <c r="J500" s="43">
        <f t="shared" si="93"/>
        <v>0</v>
      </c>
      <c r="K500" s="43">
        <f t="shared" si="94"/>
        <v>0</v>
      </c>
      <c r="L500" s="43">
        <f t="shared" si="95"/>
        <v>0</v>
      </c>
    </row>
    <row r="501" spans="1:12" x14ac:dyDescent="0.3">
      <c r="A501" s="92">
        <v>454</v>
      </c>
      <c r="B501" s="22" t="s">
        <v>369</v>
      </c>
      <c r="C501" s="5" t="s">
        <v>0</v>
      </c>
      <c r="D501" s="32">
        <v>3</v>
      </c>
      <c r="E501" s="32"/>
      <c r="F501" s="43">
        <f t="shared" si="89"/>
        <v>0</v>
      </c>
      <c r="G501" s="32"/>
      <c r="H501" s="32"/>
      <c r="I501" s="32"/>
      <c r="J501" s="43">
        <f t="shared" si="93"/>
        <v>0</v>
      </c>
      <c r="K501" s="43">
        <f t="shared" si="94"/>
        <v>0</v>
      </c>
      <c r="L501" s="43">
        <f t="shared" si="95"/>
        <v>0</v>
      </c>
    </row>
    <row r="502" spans="1:12" x14ac:dyDescent="0.3">
      <c r="A502" s="92">
        <v>455</v>
      </c>
      <c r="B502" s="22" t="s">
        <v>369</v>
      </c>
      <c r="C502" s="5" t="s">
        <v>0</v>
      </c>
      <c r="D502" s="34">
        <v>3</v>
      </c>
      <c r="E502" s="8"/>
      <c r="F502" s="43">
        <f t="shared" si="89"/>
        <v>0</v>
      </c>
      <c r="G502" s="8"/>
      <c r="H502" s="8"/>
      <c r="I502" s="8"/>
      <c r="J502" s="43">
        <f t="shared" si="93"/>
        <v>0</v>
      </c>
      <c r="K502" s="43">
        <f t="shared" si="94"/>
        <v>0</v>
      </c>
      <c r="L502" s="43">
        <f t="shared" si="95"/>
        <v>0</v>
      </c>
    </row>
    <row r="503" spans="1:12" ht="31.2" x14ac:dyDescent="0.3">
      <c r="A503" s="92">
        <v>456</v>
      </c>
      <c r="B503" s="22" t="s">
        <v>370</v>
      </c>
      <c r="C503" s="18" t="s">
        <v>321</v>
      </c>
      <c r="D503" s="34">
        <v>80</v>
      </c>
      <c r="E503" s="8"/>
      <c r="F503" s="43">
        <f t="shared" si="89"/>
        <v>0</v>
      </c>
      <c r="G503" s="8"/>
      <c r="H503" s="8"/>
      <c r="I503" s="8"/>
      <c r="J503" s="43">
        <f t="shared" si="93"/>
        <v>0</v>
      </c>
      <c r="K503" s="43">
        <f t="shared" si="94"/>
        <v>0</v>
      </c>
      <c r="L503" s="43">
        <f t="shared" si="95"/>
        <v>0</v>
      </c>
    </row>
    <row r="504" spans="1:12" x14ac:dyDescent="0.3">
      <c r="A504" s="92">
        <v>457</v>
      </c>
      <c r="B504" s="22" t="s">
        <v>371</v>
      </c>
      <c r="C504" s="18" t="s">
        <v>321</v>
      </c>
      <c r="D504" s="34">
        <v>50</v>
      </c>
      <c r="E504" s="8"/>
      <c r="F504" s="43">
        <f t="shared" si="89"/>
        <v>0</v>
      </c>
      <c r="G504" s="8"/>
      <c r="H504" s="8"/>
      <c r="I504" s="8"/>
      <c r="J504" s="43">
        <f t="shared" si="93"/>
        <v>0</v>
      </c>
      <c r="K504" s="43">
        <f t="shared" si="94"/>
        <v>0</v>
      </c>
      <c r="L504" s="43">
        <f t="shared" si="95"/>
        <v>0</v>
      </c>
    </row>
    <row r="505" spans="1:12" x14ac:dyDescent="0.3">
      <c r="A505" s="92">
        <v>458</v>
      </c>
      <c r="B505" s="22" t="s">
        <v>372</v>
      </c>
      <c r="C505" s="18" t="s">
        <v>321</v>
      </c>
      <c r="D505" s="34">
        <v>90</v>
      </c>
      <c r="E505" s="8"/>
      <c r="F505" s="43">
        <f t="shared" si="89"/>
        <v>0</v>
      </c>
      <c r="G505" s="8"/>
      <c r="H505" s="8"/>
      <c r="I505" s="8"/>
      <c r="J505" s="43">
        <f t="shared" si="93"/>
        <v>0</v>
      </c>
      <c r="K505" s="43">
        <f t="shared" si="94"/>
        <v>0</v>
      </c>
      <c r="L505" s="43">
        <f t="shared" si="95"/>
        <v>0</v>
      </c>
    </row>
    <row r="506" spans="1:12" x14ac:dyDescent="0.3">
      <c r="A506" s="92">
        <v>459</v>
      </c>
      <c r="B506" s="22" t="s">
        <v>373</v>
      </c>
      <c r="C506" s="18" t="s">
        <v>321</v>
      </c>
      <c r="D506" s="34">
        <v>45</v>
      </c>
      <c r="E506" s="8"/>
      <c r="F506" s="43">
        <f t="shared" si="89"/>
        <v>0</v>
      </c>
      <c r="G506" s="8"/>
      <c r="H506" s="8"/>
      <c r="I506" s="8"/>
      <c r="J506" s="43">
        <f t="shared" si="93"/>
        <v>0</v>
      </c>
      <c r="K506" s="43">
        <f t="shared" si="94"/>
        <v>0</v>
      </c>
      <c r="L506" s="43">
        <f t="shared" si="95"/>
        <v>0</v>
      </c>
    </row>
    <row r="507" spans="1:12" x14ac:dyDescent="0.3">
      <c r="A507" s="92">
        <v>460</v>
      </c>
      <c r="B507" s="22" t="s">
        <v>374</v>
      </c>
      <c r="C507" s="18" t="s">
        <v>321</v>
      </c>
      <c r="D507" s="34">
        <v>10</v>
      </c>
      <c r="E507" s="8"/>
      <c r="F507" s="43">
        <f t="shared" si="89"/>
        <v>0</v>
      </c>
      <c r="G507" s="8"/>
      <c r="H507" s="8"/>
      <c r="I507" s="8"/>
      <c r="J507" s="43">
        <f t="shared" si="93"/>
        <v>0</v>
      </c>
      <c r="K507" s="43">
        <f t="shared" si="94"/>
        <v>0</v>
      </c>
      <c r="L507" s="43">
        <f t="shared" si="95"/>
        <v>0</v>
      </c>
    </row>
    <row r="508" spans="1:12" x14ac:dyDescent="0.3">
      <c r="A508" s="92">
        <v>461</v>
      </c>
      <c r="B508" s="22" t="s">
        <v>375</v>
      </c>
      <c r="C508" s="18" t="s">
        <v>321</v>
      </c>
      <c r="D508" s="34">
        <v>10</v>
      </c>
      <c r="E508" s="8"/>
      <c r="F508" s="43">
        <f t="shared" si="89"/>
        <v>0</v>
      </c>
      <c r="G508" s="8"/>
      <c r="H508" s="8"/>
      <c r="I508" s="8"/>
      <c r="J508" s="43">
        <f t="shared" si="93"/>
        <v>0</v>
      </c>
      <c r="K508" s="43">
        <f t="shared" si="94"/>
        <v>0</v>
      </c>
      <c r="L508" s="43">
        <f t="shared" si="95"/>
        <v>0</v>
      </c>
    </row>
    <row r="509" spans="1:12" x14ac:dyDescent="0.3">
      <c r="A509" s="92">
        <v>462</v>
      </c>
      <c r="B509" s="22" t="s">
        <v>376</v>
      </c>
      <c r="C509" s="18" t="s">
        <v>321</v>
      </c>
      <c r="D509" s="34">
        <v>30</v>
      </c>
      <c r="E509" s="8"/>
      <c r="F509" s="43">
        <f t="shared" si="89"/>
        <v>0</v>
      </c>
      <c r="G509" s="8"/>
      <c r="H509" s="8"/>
      <c r="I509" s="8"/>
      <c r="J509" s="43">
        <f t="shared" si="93"/>
        <v>0</v>
      </c>
      <c r="K509" s="43">
        <f t="shared" si="94"/>
        <v>0</v>
      </c>
      <c r="L509" s="43">
        <f t="shared" si="95"/>
        <v>0</v>
      </c>
    </row>
    <row r="510" spans="1:12" ht="31.2" x14ac:dyDescent="0.3">
      <c r="A510" s="92">
        <v>463</v>
      </c>
      <c r="B510" s="40" t="s">
        <v>377</v>
      </c>
      <c r="C510" s="5" t="s">
        <v>0</v>
      </c>
      <c r="D510" s="33">
        <v>10</v>
      </c>
      <c r="E510" s="18"/>
      <c r="F510" s="43">
        <f t="shared" si="89"/>
        <v>0</v>
      </c>
      <c r="G510" s="18"/>
      <c r="H510" s="18"/>
      <c r="I510" s="18"/>
      <c r="J510" s="43">
        <f t="shared" si="93"/>
        <v>0</v>
      </c>
      <c r="K510" s="43">
        <f t="shared" si="94"/>
        <v>0</v>
      </c>
      <c r="L510" s="43">
        <f t="shared" si="95"/>
        <v>0</v>
      </c>
    </row>
    <row r="511" spans="1:12" ht="124.8" x14ac:dyDescent="0.3">
      <c r="A511" s="92">
        <v>464</v>
      </c>
      <c r="B511" s="40" t="s">
        <v>378</v>
      </c>
      <c r="C511" s="5" t="s">
        <v>0</v>
      </c>
      <c r="D511" s="33">
        <v>1</v>
      </c>
      <c r="E511" s="18"/>
      <c r="F511" s="43">
        <f t="shared" si="89"/>
        <v>0</v>
      </c>
      <c r="G511" s="18"/>
      <c r="H511" s="18"/>
      <c r="I511" s="18"/>
      <c r="J511" s="43">
        <f t="shared" si="93"/>
        <v>0</v>
      </c>
      <c r="K511" s="43">
        <f t="shared" si="94"/>
        <v>0</v>
      </c>
      <c r="L511" s="43">
        <f t="shared" si="95"/>
        <v>0</v>
      </c>
    </row>
    <row r="512" spans="1:12" ht="46.8" x14ac:dyDescent="0.3">
      <c r="A512" s="92">
        <v>465</v>
      </c>
      <c r="B512" s="22" t="s">
        <v>531</v>
      </c>
      <c r="C512" s="5" t="s">
        <v>0</v>
      </c>
      <c r="D512" s="33">
        <v>1</v>
      </c>
      <c r="E512" s="18"/>
      <c r="F512" s="43">
        <f t="shared" si="89"/>
        <v>0</v>
      </c>
      <c r="G512" s="18"/>
      <c r="H512" s="18"/>
      <c r="I512" s="18"/>
      <c r="J512" s="43">
        <f t="shared" si="93"/>
        <v>0</v>
      </c>
      <c r="K512" s="43">
        <f t="shared" si="94"/>
        <v>0</v>
      </c>
      <c r="L512" s="43">
        <f t="shared" si="95"/>
        <v>0</v>
      </c>
    </row>
    <row r="513" spans="1:12" x14ac:dyDescent="0.3">
      <c r="A513" s="92">
        <v>466</v>
      </c>
      <c r="B513" s="40" t="s">
        <v>379</v>
      </c>
      <c r="C513" s="18" t="s">
        <v>321</v>
      </c>
      <c r="D513" s="33">
        <v>200</v>
      </c>
      <c r="E513" s="18"/>
      <c r="F513" s="43">
        <f t="shared" si="89"/>
        <v>0</v>
      </c>
      <c r="G513" s="18"/>
      <c r="H513" s="18"/>
      <c r="I513" s="18"/>
      <c r="J513" s="43">
        <f t="shared" si="93"/>
        <v>0</v>
      </c>
      <c r="K513" s="43">
        <f t="shared" si="94"/>
        <v>0</v>
      </c>
      <c r="L513" s="43">
        <f t="shared" si="95"/>
        <v>0</v>
      </c>
    </row>
    <row r="514" spans="1:12" ht="20.100000000000001" customHeight="1" x14ac:dyDescent="0.3">
      <c r="A514" s="73" t="s">
        <v>380</v>
      </c>
      <c r="B514" s="73" t="s">
        <v>381</v>
      </c>
      <c r="C514" s="78"/>
      <c r="D514" s="75"/>
      <c r="E514" s="75"/>
      <c r="F514" s="71"/>
      <c r="G514" s="71"/>
      <c r="H514" s="71"/>
      <c r="I514" s="71"/>
      <c r="J514" s="71"/>
      <c r="K514" s="71"/>
      <c r="L514" s="71"/>
    </row>
    <row r="515" spans="1:12" ht="46.8" x14ac:dyDescent="0.3">
      <c r="A515" s="33">
        <v>467</v>
      </c>
      <c r="B515" s="22" t="s">
        <v>382</v>
      </c>
      <c r="C515" s="18" t="s">
        <v>321</v>
      </c>
      <c r="D515" s="34">
        <v>60</v>
      </c>
      <c r="E515" s="8"/>
      <c r="F515" s="43">
        <f t="shared" si="89"/>
        <v>0</v>
      </c>
      <c r="G515" s="8"/>
      <c r="H515" s="8"/>
      <c r="I515" s="8"/>
      <c r="J515" s="43">
        <f t="shared" ref="J515:J519" si="96">+G515*$E515</f>
        <v>0</v>
      </c>
      <c r="K515" s="43">
        <f t="shared" ref="K515:K519" si="97">+H515*$E515</f>
        <v>0</v>
      </c>
      <c r="L515" s="43">
        <f t="shared" ref="L515:L519" si="98">+I515*$E515</f>
        <v>0</v>
      </c>
    </row>
    <row r="516" spans="1:12" x14ac:dyDescent="0.3">
      <c r="A516" s="33">
        <v>468</v>
      </c>
      <c r="B516" s="22" t="s">
        <v>383</v>
      </c>
      <c r="C516" s="18" t="s">
        <v>11</v>
      </c>
      <c r="D516" s="34">
        <v>6</v>
      </c>
      <c r="E516" s="8"/>
      <c r="F516" s="43">
        <f t="shared" si="89"/>
        <v>0</v>
      </c>
      <c r="G516" s="8"/>
      <c r="H516" s="8"/>
      <c r="I516" s="8"/>
      <c r="J516" s="43">
        <f t="shared" si="96"/>
        <v>0</v>
      </c>
      <c r="K516" s="43">
        <f t="shared" si="97"/>
        <v>0</v>
      </c>
      <c r="L516" s="43">
        <f t="shared" si="98"/>
        <v>0</v>
      </c>
    </row>
    <row r="517" spans="1:12" x14ac:dyDescent="0.3">
      <c r="A517" s="33">
        <v>469</v>
      </c>
      <c r="B517" s="22" t="s">
        <v>384</v>
      </c>
      <c r="C517" s="18" t="s">
        <v>11</v>
      </c>
      <c r="D517" s="34">
        <v>2</v>
      </c>
      <c r="E517" s="8"/>
      <c r="F517" s="43">
        <f t="shared" si="89"/>
        <v>0</v>
      </c>
      <c r="G517" s="8"/>
      <c r="H517" s="8"/>
      <c r="I517" s="8"/>
      <c r="J517" s="43">
        <f t="shared" si="96"/>
        <v>0</v>
      </c>
      <c r="K517" s="43">
        <f t="shared" si="97"/>
        <v>0</v>
      </c>
      <c r="L517" s="43">
        <f t="shared" si="98"/>
        <v>0</v>
      </c>
    </row>
    <row r="518" spans="1:12" x14ac:dyDescent="0.3">
      <c r="A518" s="33">
        <v>470</v>
      </c>
      <c r="B518" s="25" t="s">
        <v>385</v>
      </c>
      <c r="C518" s="18" t="s">
        <v>38</v>
      </c>
      <c r="D518" s="33">
        <v>30</v>
      </c>
      <c r="E518" s="18"/>
      <c r="F518" s="43">
        <f t="shared" si="89"/>
        <v>0</v>
      </c>
      <c r="G518" s="18"/>
      <c r="H518" s="18"/>
      <c r="I518" s="18"/>
      <c r="J518" s="43">
        <f t="shared" si="96"/>
        <v>0</v>
      </c>
      <c r="K518" s="43">
        <f t="shared" si="97"/>
        <v>0</v>
      </c>
      <c r="L518" s="43">
        <f t="shared" si="98"/>
        <v>0</v>
      </c>
    </row>
    <row r="519" spans="1:12" x14ac:dyDescent="0.3">
      <c r="A519" s="33">
        <v>471</v>
      </c>
      <c r="B519" s="25" t="s">
        <v>386</v>
      </c>
      <c r="C519" s="18" t="s">
        <v>38</v>
      </c>
      <c r="D519" s="33">
        <v>4</v>
      </c>
      <c r="E519" s="18"/>
      <c r="F519" s="43">
        <f t="shared" si="89"/>
        <v>0</v>
      </c>
      <c r="G519" s="18"/>
      <c r="H519" s="18"/>
      <c r="I519" s="18"/>
      <c r="J519" s="43">
        <f t="shared" si="96"/>
        <v>0</v>
      </c>
      <c r="K519" s="43">
        <f t="shared" si="97"/>
        <v>0</v>
      </c>
      <c r="L519" s="43">
        <f t="shared" si="98"/>
        <v>0</v>
      </c>
    </row>
    <row r="520" spans="1:12" ht="20.100000000000001" customHeight="1" x14ac:dyDescent="0.3">
      <c r="A520" s="63"/>
      <c r="B520" s="61" t="s">
        <v>589</v>
      </c>
      <c r="C520" s="63"/>
      <c r="D520" s="64"/>
      <c r="E520" s="64"/>
      <c r="F520" s="64"/>
      <c r="G520" s="64"/>
      <c r="H520" s="64"/>
      <c r="I520" s="64"/>
      <c r="J520" s="64"/>
      <c r="K520" s="64"/>
      <c r="L520" s="64"/>
    </row>
    <row r="521" spans="1:12" ht="20.100000000000001" customHeight="1" x14ac:dyDescent="0.3">
      <c r="A521" s="70" t="s">
        <v>552</v>
      </c>
      <c r="B521" s="80" t="s">
        <v>561</v>
      </c>
      <c r="C521" s="81"/>
      <c r="D521" s="81"/>
      <c r="E521" s="81"/>
      <c r="F521" s="71"/>
      <c r="G521" s="71"/>
      <c r="H521" s="71"/>
      <c r="I521" s="71"/>
      <c r="J521" s="71"/>
      <c r="K521" s="71"/>
      <c r="L521" s="71"/>
    </row>
    <row r="522" spans="1:12" x14ac:dyDescent="0.3">
      <c r="A522" s="18">
        <v>472</v>
      </c>
      <c r="B522" s="19" t="s">
        <v>428</v>
      </c>
      <c r="C522" s="18" t="s">
        <v>8</v>
      </c>
      <c r="D522" s="42">
        <v>60</v>
      </c>
      <c r="E522" s="42"/>
      <c r="F522" s="43">
        <f t="shared" ref="F522:F585" si="99">D522*E522</f>
        <v>0</v>
      </c>
      <c r="G522" s="42"/>
      <c r="H522" s="42"/>
      <c r="I522" s="42"/>
      <c r="J522" s="43">
        <f t="shared" ref="J522:J568" si="100">+G522*$E522</f>
        <v>0</v>
      </c>
      <c r="K522" s="43">
        <f t="shared" ref="K522:K568" si="101">+H522*$E522</f>
        <v>0</v>
      </c>
      <c r="L522" s="43">
        <f t="shared" ref="L522:L568" si="102">+I522*$E522</f>
        <v>0</v>
      </c>
    </row>
    <row r="523" spans="1:12" x14ac:dyDescent="0.3">
      <c r="A523" s="18">
        <v>473</v>
      </c>
      <c r="B523" s="19" t="s">
        <v>429</v>
      </c>
      <c r="C523" s="18" t="s">
        <v>8</v>
      </c>
      <c r="D523" s="42">
        <v>18</v>
      </c>
      <c r="E523" s="42"/>
      <c r="F523" s="43">
        <f t="shared" si="99"/>
        <v>0</v>
      </c>
      <c r="G523" s="42"/>
      <c r="H523" s="42"/>
      <c r="I523" s="42"/>
      <c r="J523" s="43">
        <f t="shared" si="100"/>
        <v>0</v>
      </c>
      <c r="K523" s="43">
        <f t="shared" si="101"/>
        <v>0</v>
      </c>
      <c r="L523" s="43">
        <f t="shared" si="102"/>
        <v>0</v>
      </c>
    </row>
    <row r="524" spans="1:12" x14ac:dyDescent="0.3">
      <c r="A524" s="18">
        <v>474</v>
      </c>
      <c r="B524" s="19" t="s">
        <v>430</v>
      </c>
      <c r="C524" s="18" t="s">
        <v>8</v>
      </c>
      <c r="D524" s="42">
        <v>10</v>
      </c>
      <c r="E524" s="42"/>
      <c r="F524" s="43">
        <f t="shared" si="99"/>
        <v>0</v>
      </c>
      <c r="G524" s="42"/>
      <c r="H524" s="42"/>
      <c r="I524" s="42"/>
      <c r="J524" s="43">
        <f t="shared" si="100"/>
        <v>0</v>
      </c>
      <c r="K524" s="43">
        <f t="shared" si="101"/>
        <v>0</v>
      </c>
      <c r="L524" s="43">
        <f t="shared" si="102"/>
        <v>0</v>
      </c>
    </row>
    <row r="525" spans="1:12" x14ac:dyDescent="0.3">
      <c r="A525" s="18">
        <v>475</v>
      </c>
      <c r="B525" s="19" t="s">
        <v>431</v>
      </c>
      <c r="C525" s="18" t="s">
        <v>8</v>
      </c>
      <c r="D525" s="42">
        <v>16</v>
      </c>
      <c r="E525" s="42"/>
      <c r="F525" s="43">
        <f t="shared" si="99"/>
        <v>0</v>
      </c>
      <c r="G525" s="42"/>
      <c r="H525" s="42"/>
      <c r="I525" s="42"/>
      <c r="J525" s="43">
        <f t="shared" si="100"/>
        <v>0</v>
      </c>
      <c r="K525" s="43">
        <f t="shared" si="101"/>
        <v>0</v>
      </c>
      <c r="L525" s="43">
        <f t="shared" si="102"/>
        <v>0</v>
      </c>
    </row>
    <row r="526" spans="1:12" x14ac:dyDescent="0.3">
      <c r="A526" s="18">
        <v>476</v>
      </c>
      <c r="B526" s="19" t="s">
        <v>432</v>
      </c>
      <c r="C526" s="18" t="s">
        <v>8</v>
      </c>
      <c r="D526" s="42">
        <v>32</v>
      </c>
      <c r="E526" s="42"/>
      <c r="F526" s="43">
        <f t="shared" si="99"/>
        <v>0</v>
      </c>
      <c r="G526" s="42"/>
      <c r="H526" s="42"/>
      <c r="I526" s="42"/>
      <c r="J526" s="43">
        <f t="shared" si="100"/>
        <v>0</v>
      </c>
      <c r="K526" s="43">
        <f t="shared" si="101"/>
        <v>0</v>
      </c>
      <c r="L526" s="43">
        <f t="shared" si="102"/>
        <v>0</v>
      </c>
    </row>
    <row r="527" spans="1:12" x14ac:dyDescent="0.3">
      <c r="A527" s="18">
        <v>477</v>
      </c>
      <c r="B527" s="19" t="s">
        <v>433</v>
      </c>
      <c r="C527" s="18" t="s">
        <v>8</v>
      </c>
      <c r="D527" s="42">
        <v>27</v>
      </c>
      <c r="E527" s="42"/>
      <c r="F527" s="43">
        <f t="shared" si="99"/>
        <v>0</v>
      </c>
      <c r="G527" s="42"/>
      <c r="H527" s="42"/>
      <c r="I527" s="42"/>
      <c r="J527" s="43">
        <f t="shared" si="100"/>
        <v>0</v>
      </c>
      <c r="K527" s="43">
        <f t="shared" si="101"/>
        <v>0</v>
      </c>
      <c r="L527" s="43">
        <f t="shared" si="102"/>
        <v>0</v>
      </c>
    </row>
    <row r="528" spans="1:12" x14ac:dyDescent="0.3">
      <c r="A528" s="18">
        <v>478</v>
      </c>
      <c r="B528" s="19" t="s">
        <v>434</v>
      </c>
      <c r="C528" s="18" t="s">
        <v>8</v>
      </c>
      <c r="D528" s="42">
        <v>32</v>
      </c>
      <c r="E528" s="42"/>
      <c r="F528" s="43">
        <f t="shared" si="99"/>
        <v>0</v>
      </c>
      <c r="G528" s="42"/>
      <c r="H528" s="42"/>
      <c r="I528" s="42"/>
      <c r="J528" s="43">
        <f t="shared" si="100"/>
        <v>0</v>
      </c>
      <c r="K528" s="43">
        <f t="shared" si="101"/>
        <v>0</v>
      </c>
      <c r="L528" s="43">
        <f t="shared" si="102"/>
        <v>0</v>
      </c>
    </row>
    <row r="529" spans="1:12" x14ac:dyDescent="0.3">
      <c r="A529" s="18">
        <v>479</v>
      </c>
      <c r="B529" s="19" t="s">
        <v>435</v>
      </c>
      <c r="C529" s="18" t="s">
        <v>8</v>
      </c>
      <c r="D529" s="42">
        <v>18</v>
      </c>
      <c r="E529" s="42"/>
      <c r="F529" s="43">
        <f t="shared" si="99"/>
        <v>0</v>
      </c>
      <c r="G529" s="42"/>
      <c r="H529" s="42"/>
      <c r="I529" s="42"/>
      <c r="J529" s="43">
        <f t="shared" si="100"/>
        <v>0</v>
      </c>
      <c r="K529" s="43">
        <f t="shared" si="101"/>
        <v>0</v>
      </c>
      <c r="L529" s="43">
        <f t="shared" si="102"/>
        <v>0</v>
      </c>
    </row>
    <row r="530" spans="1:12" x14ac:dyDescent="0.3">
      <c r="A530" s="18">
        <v>480</v>
      </c>
      <c r="B530" s="19" t="s">
        <v>436</v>
      </c>
      <c r="C530" s="18" t="s">
        <v>8</v>
      </c>
      <c r="D530" s="42">
        <v>39</v>
      </c>
      <c r="E530" s="42"/>
      <c r="F530" s="43">
        <f t="shared" si="99"/>
        <v>0</v>
      </c>
      <c r="G530" s="42"/>
      <c r="H530" s="42"/>
      <c r="I530" s="42"/>
      <c r="J530" s="43">
        <f t="shared" si="100"/>
        <v>0</v>
      </c>
      <c r="K530" s="43">
        <f t="shared" si="101"/>
        <v>0</v>
      </c>
      <c r="L530" s="43">
        <f t="shared" si="102"/>
        <v>0</v>
      </c>
    </row>
    <row r="531" spans="1:12" x14ac:dyDescent="0.3">
      <c r="A531" s="18">
        <v>481</v>
      </c>
      <c r="B531" s="19" t="s">
        <v>437</v>
      </c>
      <c r="C531" s="18" t="s">
        <v>8</v>
      </c>
      <c r="D531" s="42">
        <f>SUM(D522:D530)</f>
        <v>252</v>
      </c>
      <c r="E531" s="42"/>
      <c r="F531" s="43">
        <f t="shared" si="99"/>
        <v>0</v>
      </c>
      <c r="G531" s="42"/>
      <c r="H531" s="42"/>
      <c r="I531" s="42"/>
      <c r="J531" s="43">
        <f t="shared" si="100"/>
        <v>0</v>
      </c>
      <c r="K531" s="43">
        <f t="shared" si="101"/>
        <v>0</v>
      </c>
      <c r="L531" s="43">
        <f t="shared" si="102"/>
        <v>0</v>
      </c>
    </row>
    <row r="532" spans="1:12" x14ac:dyDescent="0.3">
      <c r="A532" s="18">
        <v>482</v>
      </c>
      <c r="B532" s="19" t="s">
        <v>438</v>
      </c>
      <c r="C532" s="18" t="s">
        <v>8</v>
      </c>
      <c r="D532" s="42">
        <f>D531</f>
        <v>252</v>
      </c>
      <c r="E532" s="42"/>
      <c r="F532" s="43">
        <f t="shared" si="99"/>
        <v>0</v>
      </c>
      <c r="G532" s="42"/>
      <c r="H532" s="42"/>
      <c r="I532" s="42"/>
      <c r="J532" s="43">
        <f t="shared" si="100"/>
        <v>0</v>
      </c>
      <c r="K532" s="43">
        <f t="shared" si="101"/>
        <v>0</v>
      </c>
      <c r="L532" s="43">
        <f t="shared" si="102"/>
        <v>0</v>
      </c>
    </row>
    <row r="533" spans="1:12" x14ac:dyDescent="0.3">
      <c r="A533" s="18">
        <v>483</v>
      </c>
      <c r="B533" s="19" t="s">
        <v>439</v>
      </c>
      <c r="C533" s="18" t="s">
        <v>11</v>
      </c>
      <c r="D533" s="18">
        <v>12</v>
      </c>
      <c r="E533" s="18"/>
      <c r="F533" s="43">
        <f t="shared" si="99"/>
        <v>0</v>
      </c>
      <c r="G533" s="18"/>
      <c r="H533" s="18"/>
      <c r="I533" s="18"/>
      <c r="J533" s="43">
        <f t="shared" si="100"/>
        <v>0</v>
      </c>
      <c r="K533" s="43">
        <f t="shared" si="101"/>
        <v>0</v>
      </c>
      <c r="L533" s="43">
        <f t="shared" si="102"/>
        <v>0</v>
      </c>
    </row>
    <row r="534" spans="1:12" x14ac:dyDescent="0.3">
      <c r="A534" s="18">
        <v>484</v>
      </c>
      <c r="B534" s="19" t="s">
        <v>440</v>
      </c>
      <c r="C534" s="18" t="s">
        <v>11</v>
      </c>
      <c r="D534" s="18">
        <v>22</v>
      </c>
      <c r="E534" s="18"/>
      <c r="F534" s="43">
        <f t="shared" si="99"/>
        <v>0</v>
      </c>
      <c r="G534" s="18"/>
      <c r="H534" s="18"/>
      <c r="I534" s="18"/>
      <c r="J534" s="43">
        <f t="shared" si="100"/>
        <v>0</v>
      </c>
      <c r="K534" s="43">
        <f t="shared" si="101"/>
        <v>0</v>
      </c>
      <c r="L534" s="43">
        <f t="shared" si="102"/>
        <v>0</v>
      </c>
    </row>
    <row r="535" spans="1:12" x14ac:dyDescent="0.3">
      <c r="A535" s="18">
        <v>485</v>
      </c>
      <c r="B535" s="19" t="s">
        <v>441</v>
      </c>
      <c r="C535" s="18" t="s">
        <v>11</v>
      </c>
      <c r="D535" s="18">
        <v>2</v>
      </c>
      <c r="E535" s="18"/>
      <c r="F535" s="43">
        <f t="shared" si="99"/>
        <v>0</v>
      </c>
      <c r="G535" s="18"/>
      <c r="H535" s="18"/>
      <c r="I535" s="18"/>
      <c r="J535" s="43">
        <f t="shared" si="100"/>
        <v>0</v>
      </c>
      <c r="K535" s="43">
        <f t="shared" si="101"/>
        <v>0</v>
      </c>
      <c r="L535" s="43">
        <f t="shared" si="102"/>
        <v>0</v>
      </c>
    </row>
    <row r="536" spans="1:12" x14ac:dyDescent="0.3">
      <c r="A536" s="18">
        <v>486</v>
      </c>
      <c r="B536" s="19" t="s">
        <v>442</v>
      </c>
      <c r="C536" s="18" t="s">
        <v>11</v>
      </c>
      <c r="D536" s="18">
        <v>2</v>
      </c>
      <c r="E536" s="18"/>
      <c r="F536" s="43">
        <f t="shared" si="99"/>
        <v>0</v>
      </c>
      <c r="G536" s="18"/>
      <c r="H536" s="18"/>
      <c r="I536" s="18"/>
      <c r="J536" s="43">
        <f t="shared" si="100"/>
        <v>0</v>
      </c>
      <c r="K536" s="43">
        <f t="shared" si="101"/>
        <v>0</v>
      </c>
      <c r="L536" s="43">
        <f t="shared" si="102"/>
        <v>0</v>
      </c>
    </row>
    <row r="537" spans="1:12" x14ac:dyDescent="0.3">
      <c r="A537" s="18">
        <v>487</v>
      </c>
      <c r="B537" s="19" t="s">
        <v>443</v>
      </c>
      <c r="C537" s="18" t="s">
        <v>11</v>
      </c>
      <c r="D537" s="18">
        <v>1</v>
      </c>
      <c r="E537" s="18"/>
      <c r="F537" s="43">
        <f t="shared" si="99"/>
        <v>0</v>
      </c>
      <c r="G537" s="18"/>
      <c r="H537" s="18"/>
      <c r="I537" s="18"/>
      <c r="J537" s="43">
        <f t="shared" si="100"/>
        <v>0</v>
      </c>
      <c r="K537" s="43">
        <f t="shared" si="101"/>
        <v>0</v>
      </c>
      <c r="L537" s="43">
        <f t="shared" si="102"/>
        <v>0</v>
      </c>
    </row>
    <row r="538" spans="1:12" x14ac:dyDescent="0.3">
      <c r="A538" s="18">
        <v>488</v>
      </c>
      <c r="B538" s="19" t="s">
        <v>444</v>
      </c>
      <c r="C538" s="18" t="s">
        <v>11</v>
      </c>
      <c r="D538" s="18">
        <v>1</v>
      </c>
      <c r="E538" s="18"/>
      <c r="F538" s="43">
        <f t="shared" si="99"/>
        <v>0</v>
      </c>
      <c r="G538" s="18"/>
      <c r="H538" s="18"/>
      <c r="I538" s="18"/>
      <c r="J538" s="43">
        <f t="shared" si="100"/>
        <v>0</v>
      </c>
      <c r="K538" s="43">
        <f t="shared" si="101"/>
        <v>0</v>
      </c>
      <c r="L538" s="43">
        <f t="shared" si="102"/>
        <v>0</v>
      </c>
    </row>
    <row r="539" spans="1:12" x14ac:dyDescent="0.3">
      <c r="A539" s="18">
        <v>489</v>
      </c>
      <c r="B539" s="19" t="s">
        <v>445</v>
      </c>
      <c r="C539" s="18" t="s">
        <v>11</v>
      </c>
      <c r="D539" s="18">
        <v>1</v>
      </c>
      <c r="E539" s="18"/>
      <c r="F539" s="43">
        <f t="shared" si="99"/>
        <v>0</v>
      </c>
      <c r="G539" s="18"/>
      <c r="H539" s="18"/>
      <c r="I539" s="18"/>
      <c r="J539" s="43">
        <f t="shared" si="100"/>
        <v>0</v>
      </c>
      <c r="K539" s="43">
        <f t="shared" si="101"/>
        <v>0</v>
      </c>
      <c r="L539" s="43">
        <f t="shared" si="102"/>
        <v>0</v>
      </c>
    </row>
    <row r="540" spans="1:12" x14ac:dyDescent="0.3">
      <c r="A540" s="18">
        <v>490</v>
      </c>
      <c r="B540" s="19" t="s">
        <v>446</v>
      </c>
      <c r="C540" s="18" t="s">
        <v>11</v>
      </c>
      <c r="D540" s="18">
        <v>1</v>
      </c>
      <c r="E540" s="18"/>
      <c r="F540" s="43">
        <f t="shared" si="99"/>
        <v>0</v>
      </c>
      <c r="G540" s="18"/>
      <c r="H540" s="18"/>
      <c r="I540" s="18"/>
      <c r="J540" s="43">
        <f t="shared" si="100"/>
        <v>0</v>
      </c>
      <c r="K540" s="43">
        <f t="shared" si="101"/>
        <v>0</v>
      </c>
      <c r="L540" s="43">
        <f t="shared" si="102"/>
        <v>0</v>
      </c>
    </row>
    <row r="541" spans="1:12" x14ac:dyDescent="0.3">
      <c r="A541" s="18">
        <v>491</v>
      </c>
      <c r="B541" s="19" t="s">
        <v>447</v>
      </c>
      <c r="C541" s="18" t="s">
        <v>11</v>
      </c>
      <c r="D541" s="18">
        <v>1</v>
      </c>
      <c r="E541" s="18"/>
      <c r="F541" s="43">
        <f t="shared" si="99"/>
        <v>0</v>
      </c>
      <c r="G541" s="18"/>
      <c r="H541" s="18"/>
      <c r="I541" s="18"/>
      <c r="J541" s="43">
        <f t="shared" si="100"/>
        <v>0</v>
      </c>
      <c r="K541" s="43">
        <f t="shared" si="101"/>
        <v>0</v>
      </c>
      <c r="L541" s="43">
        <f t="shared" si="102"/>
        <v>0</v>
      </c>
    </row>
    <row r="542" spans="1:12" x14ac:dyDescent="0.3">
      <c r="A542" s="18">
        <v>492</v>
      </c>
      <c r="B542" s="19" t="s">
        <v>448</v>
      </c>
      <c r="C542" s="18" t="s">
        <v>11</v>
      </c>
      <c r="D542" s="18">
        <v>2</v>
      </c>
      <c r="E542" s="18"/>
      <c r="F542" s="43">
        <f t="shared" si="99"/>
        <v>0</v>
      </c>
      <c r="G542" s="18"/>
      <c r="H542" s="18"/>
      <c r="I542" s="18"/>
      <c r="J542" s="43">
        <f t="shared" si="100"/>
        <v>0</v>
      </c>
      <c r="K542" s="43">
        <f t="shared" si="101"/>
        <v>0</v>
      </c>
      <c r="L542" s="43">
        <f t="shared" si="102"/>
        <v>0</v>
      </c>
    </row>
    <row r="543" spans="1:12" x14ac:dyDescent="0.3">
      <c r="A543" s="18">
        <v>493</v>
      </c>
      <c r="B543" s="19" t="s">
        <v>449</v>
      </c>
      <c r="C543" s="18" t="s">
        <v>11</v>
      </c>
      <c r="D543" s="18">
        <v>2</v>
      </c>
      <c r="E543" s="18"/>
      <c r="F543" s="43">
        <f t="shared" si="99"/>
        <v>0</v>
      </c>
      <c r="G543" s="18"/>
      <c r="H543" s="18"/>
      <c r="I543" s="18"/>
      <c r="J543" s="43">
        <f t="shared" si="100"/>
        <v>0</v>
      </c>
      <c r="K543" s="43">
        <f t="shared" si="101"/>
        <v>0</v>
      </c>
      <c r="L543" s="43">
        <f t="shared" si="102"/>
        <v>0</v>
      </c>
    </row>
    <row r="544" spans="1:12" x14ac:dyDescent="0.3">
      <c r="A544" s="18">
        <v>494</v>
      </c>
      <c r="B544" s="19" t="s">
        <v>450</v>
      </c>
      <c r="C544" s="18" t="s">
        <v>11</v>
      </c>
      <c r="D544" s="18">
        <v>1</v>
      </c>
      <c r="E544" s="18"/>
      <c r="F544" s="43">
        <f t="shared" si="99"/>
        <v>0</v>
      </c>
      <c r="G544" s="18"/>
      <c r="H544" s="18"/>
      <c r="I544" s="18"/>
      <c r="J544" s="43">
        <f t="shared" si="100"/>
        <v>0</v>
      </c>
      <c r="K544" s="43">
        <f t="shared" si="101"/>
        <v>0</v>
      </c>
      <c r="L544" s="43">
        <f t="shared" si="102"/>
        <v>0</v>
      </c>
    </row>
    <row r="545" spans="1:12" x14ac:dyDescent="0.3">
      <c r="A545" s="18">
        <v>495</v>
      </c>
      <c r="B545" s="19" t="s">
        <v>451</v>
      </c>
      <c r="C545" s="18" t="s">
        <v>11</v>
      </c>
      <c r="D545" s="18">
        <v>1</v>
      </c>
      <c r="E545" s="18"/>
      <c r="F545" s="43">
        <f t="shared" si="99"/>
        <v>0</v>
      </c>
      <c r="G545" s="18"/>
      <c r="H545" s="18"/>
      <c r="I545" s="18"/>
      <c r="J545" s="43">
        <f t="shared" si="100"/>
        <v>0</v>
      </c>
      <c r="K545" s="43">
        <f t="shared" si="101"/>
        <v>0</v>
      </c>
      <c r="L545" s="43">
        <f t="shared" si="102"/>
        <v>0</v>
      </c>
    </row>
    <row r="546" spans="1:12" x14ac:dyDescent="0.3">
      <c r="A546" s="18">
        <v>496</v>
      </c>
      <c r="B546" s="19" t="s">
        <v>452</v>
      </c>
      <c r="C546" s="18" t="s">
        <v>11</v>
      </c>
      <c r="D546" s="18">
        <v>2</v>
      </c>
      <c r="E546" s="18"/>
      <c r="F546" s="43">
        <f t="shared" si="99"/>
        <v>0</v>
      </c>
      <c r="G546" s="18"/>
      <c r="H546" s="18"/>
      <c r="I546" s="18"/>
      <c r="J546" s="43">
        <f t="shared" si="100"/>
        <v>0</v>
      </c>
      <c r="K546" s="43">
        <f t="shared" si="101"/>
        <v>0</v>
      </c>
      <c r="L546" s="43">
        <f t="shared" si="102"/>
        <v>0</v>
      </c>
    </row>
    <row r="547" spans="1:12" x14ac:dyDescent="0.3">
      <c r="A547" s="18">
        <v>497</v>
      </c>
      <c r="B547" s="19" t="s">
        <v>453</v>
      </c>
      <c r="C547" s="18" t="s">
        <v>8</v>
      </c>
      <c r="D547" s="42">
        <f t="shared" ref="D547:D555" si="103">D522</f>
        <v>60</v>
      </c>
      <c r="E547" s="42"/>
      <c r="F547" s="43">
        <f t="shared" si="99"/>
        <v>0</v>
      </c>
      <c r="G547" s="42"/>
      <c r="H547" s="42"/>
      <c r="I547" s="42"/>
      <c r="J547" s="43">
        <f t="shared" si="100"/>
        <v>0</v>
      </c>
      <c r="K547" s="43">
        <f t="shared" si="101"/>
        <v>0</v>
      </c>
      <c r="L547" s="43">
        <f t="shared" si="102"/>
        <v>0</v>
      </c>
    </row>
    <row r="548" spans="1:12" x14ac:dyDescent="0.3">
      <c r="A548" s="18">
        <v>498</v>
      </c>
      <c r="B548" s="19" t="s">
        <v>454</v>
      </c>
      <c r="C548" s="18" t="s">
        <v>8</v>
      </c>
      <c r="D548" s="42">
        <f t="shared" si="103"/>
        <v>18</v>
      </c>
      <c r="E548" s="42"/>
      <c r="F548" s="43">
        <f t="shared" si="99"/>
        <v>0</v>
      </c>
      <c r="G548" s="42"/>
      <c r="H548" s="42"/>
      <c r="I548" s="42"/>
      <c r="J548" s="43">
        <f t="shared" si="100"/>
        <v>0</v>
      </c>
      <c r="K548" s="43">
        <f t="shared" si="101"/>
        <v>0</v>
      </c>
      <c r="L548" s="43">
        <f t="shared" si="102"/>
        <v>0</v>
      </c>
    </row>
    <row r="549" spans="1:12" x14ac:dyDescent="0.3">
      <c r="A549" s="18">
        <v>499</v>
      </c>
      <c r="B549" s="19" t="s">
        <v>455</v>
      </c>
      <c r="C549" s="18" t="s">
        <v>8</v>
      </c>
      <c r="D549" s="42">
        <f t="shared" si="103"/>
        <v>10</v>
      </c>
      <c r="E549" s="42"/>
      <c r="F549" s="43">
        <f t="shared" si="99"/>
        <v>0</v>
      </c>
      <c r="G549" s="42"/>
      <c r="H549" s="42"/>
      <c r="I549" s="42"/>
      <c r="J549" s="43">
        <f t="shared" si="100"/>
        <v>0</v>
      </c>
      <c r="K549" s="43">
        <f t="shared" si="101"/>
        <v>0</v>
      </c>
      <c r="L549" s="43">
        <f t="shared" si="102"/>
        <v>0</v>
      </c>
    </row>
    <row r="550" spans="1:12" x14ac:dyDescent="0.3">
      <c r="A550" s="18">
        <v>500</v>
      </c>
      <c r="B550" s="19" t="s">
        <v>456</v>
      </c>
      <c r="C550" s="18" t="s">
        <v>8</v>
      </c>
      <c r="D550" s="42">
        <f t="shared" si="103"/>
        <v>16</v>
      </c>
      <c r="E550" s="42"/>
      <c r="F550" s="43">
        <f t="shared" si="99"/>
        <v>0</v>
      </c>
      <c r="G550" s="42"/>
      <c r="H550" s="42"/>
      <c r="I550" s="42"/>
      <c r="J550" s="43">
        <f t="shared" si="100"/>
        <v>0</v>
      </c>
      <c r="K550" s="43">
        <f t="shared" si="101"/>
        <v>0</v>
      </c>
      <c r="L550" s="43">
        <f t="shared" si="102"/>
        <v>0</v>
      </c>
    </row>
    <row r="551" spans="1:12" x14ac:dyDescent="0.3">
      <c r="A551" s="18">
        <v>501</v>
      </c>
      <c r="B551" s="19" t="s">
        <v>457</v>
      </c>
      <c r="C551" s="18" t="s">
        <v>8</v>
      </c>
      <c r="D551" s="42">
        <f t="shared" si="103"/>
        <v>32</v>
      </c>
      <c r="E551" s="42"/>
      <c r="F551" s="43">
        <f t="shared" si="99"/>
        <v>0</v>
      </c>
      <c r="G551" s="42"/>
      <c r="H551" s="42"/>
      <c r="I551" s="42"/>
      <c r="J551" s="43">
        <f t="shared" si="100"/>
        <v>0</v>
      </c>
      <c r="K551" s="43">
        <f t="shared" si="101"/>
        <v>0</v>
      </c>
      <c r="L551" s="43">
        <f t="shared" si="102"/>
        <v>0</v>
      </c>
    </row>
    <row r="552" spans="1:12" x14ac:dyDescent="0.3">
      <c r="A552" s="18">
        <v>502</v>
      </c>
      <c r="B552" s="19" t="s">
        <v>458</v>
      </c>
      <c r="C552" s="18" t="s">
        <v>8</v>
      </c>
      <c r="D552" s="42">
        <f t="shared" si="103"/>
        <v>27</v>
      </c>
      <c r="E552" s="42"/>
      <c r="F552" s="43">
        <f t="shared" si="99"/>
        <v>0</v>
      </c>
      <c r="G552" s="42"/>
      <c r="H552" s="42"/>
      <c r="I552" s="42"/>
      <c r="J552" s="43">
        <f t="shared" si="100"/>
        <v>0</v>
      </c>
      <c r="K552" s="43">
        <f t="shared" si="101"/>
        <v>0</v>
      </c>
      <c r="L552" s="43">
        <f t="shared" si="102"/>
        <v>0</v>
      </c>
    </row>
    <row r="553" spans="1:12" x14ac:dyDescent="0.3">
      <c r="A553" s="18">
        <v>503</v>
      </c>
      <c r="B553" s="19" t="s">
        <v>459</v>
      </c>
      <c r="C553" s="18" t="s">
        <v>8</v>
      </c>
      <c r="D553" s="42">
        <f t="shared" si="103"/>
        <v>32</v>
      </c>
      <c r="E553" s="42"/>
      <c r="F553" s="43">
        <f t="shared" si="99"/>
        <v>0</v>
      </c>
      <c r="G553" s="42"/>
      <c r="H553" s="42"/>
      <c r="I553" s="42"/>
      <c r="J553" s="43">
        <f t="shared" si="100"/>
        <v>0</v>
      </c>
      <c r="K553" s="43">
        <f t="shared" si="101"/>
        <v>0</v>
      </c>
      <c r="L553" s="43">
        <f t="shared" si="102"/>
        <v>0</v>
      </c>
    </row>
    <row r="554" spans="1:12" x14ac:dyDescent="0.3">
      <c r="A554" s="18">
        <v>504</v>
      </c>
      <c r="B554" s="19" t="s">
        <v>460</v>
      </c>
      <c r="C554" s="18" t="s">
        <v>8</v>
      </c>
      <c r="D554" s="42">
        <f t="shared" si="103"/>
        <v>18</v>
      </c>
      <c r="E554" s="42"/>
      <c r="F554" s="43">
        <f t="shared" si="99"/>
        <v>0</v>
      </c>
      <c r="G554" s="42"/>
      <c r="H554" s="42"/>
      <c r="I554" s="42"/>
      <c r="J554" s="43">
        <f t="shared" si="100"/>
        <v>0</v>
      </c>
      <c r="K554" s="43">
        <f t="shared" si="101"/>
        <v>0</v>
      </c>
      <c r="L554" s="43">
        <f t="shared" si="102"/>
        <v>0</v>
      </c>
    </row>
    <row r="555" spans="1:12" x14ac:dyDescent="0.3">
      <c r="A555" s="18">
        <v>505</v>
      </c>
      <c r="B555" s="19" t="s">
        <v>461</v>
      </c>
      <c r="C555" s="18" t="s">
        <v>8</v>
      </c>
      <c r="D555" s="42">
        <f t="shared" si="103"/>
        <v>39</v>
      </c>
      <c r="E555" s="42"/>
      <c r="F555" s="43">
        <f t="shared" si="99"/>
        <v>0</v>
      </c>
      <c r="G555" s="42"/>
      <c r="H555" s="42"/>
      <c r="I555" s="42"/>
      <c r="J555" s="43">
        <f t="shared" si="100"/>
        <v>0</v>
      </c>
      <c r="K555" s="43">
        <f t="shared" si="101"/>
        <v>0</v>
      </c>
      <c r="L555" s="43">
        <f t="shared" si="102"/>
        <v>0</v>
      </c>
    </row>
    <row r="556" spans="1:12" x14ac:dyDescent="0.3">
      <c r="A556" s="18">
        <v>506</v>
      </c>
      <c r="B556" s="19" t="s">
        <v>462</v>
      </c>
      <c r="C556" s="18" t="s">
        <v>8</v>
      </c>
      <c r="D556" s="42">
        <v>7</v>
      </c>
      <c r="E556" s="42"/>
      <c r="F556" s="43">
        <f t="shared" si="99"/>
        <v>0</v>
      </c>
      <c r="G556" s="42"/>
      <c r="H556" s="42"/>
      <c r="I556" s="42"/>
      <c r="J556" s="43">
        <f t="shared" si="100"/>
        <v>0</v>
      </c>
      <c r="K556" s="43">
        <f t="shared" si="101"/>
        <v>0</v>
      </c>
      <c r="L556" s="43">
        <f t="shared" si="102"/>
        <v>0</v>
      </c>
    </row>
    <row r="557" spans="1:12" x14ac:dyDescent="0.3">
      <c r="A557" s="18">
        <v>507</v>
      </c>
      <c r="B557" s="19" t="s">
        <v>463</v>
      </c>
      <c r="C557" s="18" t="s">
        <v>11</v>
      </c>
      <c r="D557" s="18">
        <v>10</v>
      </c>
      <c r="E557" s="18"/>
      <c r="F557" s="43">
        <f t="shared" si="99"/>
        <v>0</v>
      </c>
      <c r="G557" s="18"/>
      <c r="H557" s="18"/>
      <c r="I557" s="18"/>
      <c r="J557" s="43">
        <f t="shared" si="100"/>
        <v>0</v>
      </c>
      <c r="K557" s="43">
        <f t="shared" si="101"/>
        <v>0</v>
      </c>
      <c r="L557" s="43">
        <f t="shared" si="102"/>
        <v>0</v>
      </c>
    </row>
    <row r="558" spans="1:12" x14ac:dyDescent="0.3">
      <c r="A558" s="18">
        <v>508</v>
      </c>
      <c r="B558" s="19" t="s">
        <v>464</v>
      </c>
      <c r="C558" s="18" t="s">
        <v>11</v>
      </c>
      <c r="D558" s="18">
        <v>1</v>
      </c>
      <c r="E558" s="18"/>
      <c r="F558" s="43">
        <f t="shared" si="99"/>
        <v>0</v>
      </c>
      <c r="G558" s="18"/>
      <c r="H558" s="18"/>
      <c r="I558" s="18"/>
      <c r="J558" s="43">
        <f t="shared" si="100"/>
        <v>0</v>
      </c>
      <c r="K558" s="43">
        <f t="shared" si="101"/>
        <v>0</v>
      </c>
      <c r="L558" s="43">
        <f t="shared" si="102"/>
        <v>0</v>
      </c>
    </row>
    <row r="559" spans="1:12" x14ac:dyDescent="0.3">
      <c r="A559" s="18">
        <v>509</v>
      </c>
      <c r="B559" s="19" t="s">
        <v>465</v>
      </c>
      <c r="C559" s="18" t="s">
        <v>11</v>
      </c>
      <c r="D559" s="18">
        <v>2</v>
      </c>
      <c r="E559" s="18"/>
      <c r="F559" s="43">
        <f t="shared" si="99"/>
        <v>0</v>
      </c>
      <c r="G559" s="18"/>
      <c r="H559" s="18"/>
      <c r="I559" s="18"/>
      <c r="J559" s="43">
        <f t="shared" si="100"/>
        <v>0</v>
      </c>
      <c r="K559" s="43">
        <f t="shared" si="101"/>
        <v>0</v>
      </c>
      <c r="L559" s="43">
        <f t="shared" si="102"/>
        <v>0</v>
      </c>
    </row>
    <row r="560" spans="1:12" x14ac:dyDescent="0.3">
      <c r="A560" s="18">
        <v>510</v>
      </c>
      <c r="B560" s="19" t="s">
        <v>466</v>
      </c>
      <c r="C560" s="18" t="s">
        <v>11</v>
      </c>
      <c r="D560" s="18">
        <v>1</v>
      </c>
      <c r="E560" s="18"/>
      <c r="F560" s="43">
        <f t="shared" si="99"/>
        <v>0</v>
      </c>
      <c r="G560" s="18"/>
      <c r="H560" s="18"/>
      <c r="I560" s="18"/>
      <c r="J560" s="43">
        <f t="shared" si="100"/>
        <v>0</v>
      </c>
      <c r="K560" s="43">
        <f t="shared" si="101"/>
        <v>0</v>
      </c>
      <c r="L560" s="43">
        <f t="shared" si="102"/>
        <v>0</v>
      </c>
    </row>
    <row r="561" spans="1:12" x14ac:dyDescent="0.3">
      <c r="A561" s="18">
        <v>511</v>
      </c>
      <c r="B561" s="19" t="s">
        <v>467</v>
      </c>
      <c r="C561" s="18" t="s">
        <v>11</v>
      </c>
      <c r="D561" s="18">
        <v>4</v>
      </c>
      <c r="E561" s="18"/>
      <c r="F561" s="43">
        <f t="shared" si="99"/>
        <v>0</v>
      </c>
      <c r="G561" s="18"/>
      <c r="H561" s="18"/>
      <c r="I561" s="18"/>
      <c r="J561" s="43">
        <f t="shared" si="100"/>
        <v>0</v>
      </c>
      <c r="K561" s="43">
        <f t="shared" si="101"/>
        <v>0</v>
      </c>
      <c r="L561" s="43">
        <f t="shared" si="102"/>
        <v>0</v>
      </c>
    </row>
    <row r="562" spans="1:12" x14ac:dyDescent="0.3">
      <c r="A562" s="18">
        <v>512</v>
      </c>
      <c r="B562" s="19" t="s">
        <v>468</v>
      </c>
      <c r="C562" s="18" t="s">
        <v>11</v>
      </c>
      <c r="D562" s="18">
        <v>3</v>
      </c>
      <c r="E562" s="18"/>
      <c r="F562" s="43">
        <f t="shared" si="99"/>
        <v>0</v>
      </c>
      <c r="G562" s="18"/>
      <c r="H562" s="18"/>
      <c r="I562" s="18"/>
      <c r="J562" s="43">
        <f t="shared" si="100"/>
        <v>0</v>
      </c>
      <c r="K562" s="43">
        <f t="shared" si="101"/>
        <v>0</v>
      </c>
      <c r="L562" s="43">
        <f t="shared" si="102"/>
        <v>0</v>
      </c>
    </row>
    <row r="563" spans="1:12" x14ac:dyDescent="0.3">
      <c r="A563" s="18">
        <v>513</v>
      </c>
      <c r="B563" s="19" t="s">
        <v>469</v>
      </c>
      <c r="C563" s="18" t="s">
        <v>11</v>
      </c>
      <c r="D563" s="18">
        <v>25</v>
      </c>
      <c r="E563" s="18"/>
      <c r="F563" s="43">
        <f t="shared" si="99"/>
        <v>0</v>
      </c>
      <c r="G563" s="18"/>
      <c r="H563" s="18"/>
      <c r="I563" s="18"/>
      <c r="J563" s="43">
        <f t="shared" si="100"/>
        <v>0</v>
      </c>
      <c r="K563" s="43">
        <f t="shared" si="101"/>
        <v>0</v>
      </c>
      <c r="L563" s="43">
        <f t="shared" si="102"/>
        <v>0</v>
      </c>
    </row>
    <row r="564" spans="1:12" x14ac:dyDescent="0.3">
      <c r="A564" s="18">
        <v>514</v>
      </c>
      <c r="B564" s="19" t="s">
        <v>470</v>
      </c>
      <c r="C564" s="18" t="s">
        <v>11</v>
      </c>
      <c r="D564" s="18">
        <v>8</v>
      </c>
      <c r="E564" s="18"/>
      <c r="F564" s="43">
        <f t="shared" si="99"/>
        <v>0</v>
      </c>
      <c r="G564" s="18"/>
      <c r="H564" s="18"/>
      <c r="I564" s="18"/>
      <c r="J564" s="43">
        <f t="shared" si="100"/>
        <v>0</v>
      </c>
      <c r="K564" s="43">
        <f t="shared" si="101"/>
        <v>0</v>
      </c>
      <c r="L564" s="43">
        <f t="shared" si="102"/>
        <v>0</v>
      </c>
    </row>
    <row r="565" spans="1:12" x14ac:dyDescent="0.3">
      <c r="A565" s="18">
        <v>515</v>
      </c>
      <c r="B565" s="19" t="s">
        <v>471</v>
      </c>
      <c r="C565" s="18" t="s">
        <v>11</v>
      </c>
      <c r="D565" s="18">
        <v>1</v>
      </c>
      <c r="E565" s="18"/>
      <c r="F565" s="43">
        <f t="shared" si="99"/>
        <v>0</v>
      </c>
      <c r="G565" s="18"/>
      <c r="H565" s="18"/>
      <c r="I565" s="18"/>
      <c r="J565" s="43">
        <f t="shared" si="100"/>
        <v>0</v>
      </c>
      <c r="K565" s="43">
        <f t="shared" si="101"/>
        <v>0</v>
      </c>
      <c r="L565" s="43">
        <f t="shared" si="102"/>
        <v>0</v>
      </c>
    </row>
    <row r="566" spans="1:12" x14ac:dyDescent="0.3">
      <c r="A566" s="18">
        <v>516</v>
      </c>
      <c r="B566" s="19" t="s">
        <v>472</v>
      </c>
      <c r="C566" s="18" t="s">
        <v>8</v>
      </c>
      <c r="D566" s="18">
        <v>65</v>
      </c>
      <c r="E566" s="18"/>
      <c r="F566" s="43">
        <f t="shared" si="99"/>
        <v>0</v>
      </c>
      <c r="G566" s="18"/>
      <c r="H566" s="18"/>
      <c r="I566" s="18"/>
      <c r="J566" s="43">
        <f t="shared" si="100"/>
        <v>0</v>
      </c>
      <c r="K566" s="43">
        <f t="shared" si="101"/>
        <v>0</v>
      </c>
      <c r="L566" s="43">
        <f t="shared" si="102"/>
        <v>0</v>
      </c>
    </row>
    <row r="567" spans="1:12" x14ac:dyDescent="0.3">
      <c r="A567" s="18">
        <v>517</v>
      </c>
      <c r="B567" s="19" t="s">
        <v>473</v>
      </c>
      <c r="C567" s="18" t="s">
        <v>11</v>
      </c>
      <c r="D567" s="18">
        <v>17</v>
      </c>
      <c r="E567" s="18"/>
      <c r="F567" s="43">
        <f t="shared" si="99"/>
        <v>0</v>
      </c>
      <c r="G567" s="18"/>
      <c r="H567" s="18"/>
      <c r="I567" s="18"/>
      <c r="J567" s="43">
        <f t="shared" si="100"/>
        <v>0</v>
      </c>
      <c r="K567" s="43">
        <f t="shared" si="101"/>
        <v>0</v>
      </c>
      <c r="L567" s="43">
        <f t="shared" si="102"/>
        <v>0</v>
      </c>
    </row>
    <row r="568" spans="1:12" x14ac:dyDescent="0.3">
      <c r="A568" s="18">
        <v>518</v>
      </c>
      <c r="B568" s="19" t="s">
        <v>474</v>
      </c>
      <c r="C568" s="18" t="s">
        <v>11</v>
      </c>
      <c r="D568" s="18">
        <v>3</v>
      </c>
      <c r="E568" s="18"/>
      <c r="F568" s="43">
        <f t="shared" si="99"/>
        <v>0</v>
      </c>
      <c r="G568" s="18"/>
      <c r="H568" s="18"/>
      <c r="I568" s="18"/>
      <c r="J568" s="43">
        <f t="shared" si="100"/>
        <v>0</v>
      </c>
      <c r="K568" s="43">
        <f t="shared" si="101"/>
        <v>0</v>
      </c>
      <c r="L568" s="43">
        <f t="shared" si="102"/>
        <v>0</v>
      </c>
    </row>
    <row r="569" spans="1:12" ht="20.100000000000001" customHeight="1" x14ac:dyDescent="0.3">
      <c r="A569" s="70" t="s">
        <v>564</v>
      </c>
      <c r="B569" s="80" t="s">
        <v>562</v>
      </c>
      <c r="C569" s="80"/>
      <c r="D569" s="80"/>
      <c r="E569" s="80"/>
      <c r="F569" s="71"/>
      <c r="G569" s="71"/>
      <c r="H569" s="71"/>
      <c r="I569" s="71"/>
      <c r="J569" s="71"/>
      <c r="K569" s="71"/>
      <c r="L569" s="71"/>
    </row>
    <row r="570" spans="1:12" x14ac:dyDescent="0.3">
      <c r="A570" s="18">
        <v>519</v>
      </c>
      <c r="B570" s="19" t="s">
        <v>475</v>
      </c>
      <c r="C570" s="18" t="s">
        <v>8</v>
      </c>
      <c r="D570" s="18">
        <v>38</v>
      </c>
      <c r="E570" s="18"/>
      <c r="F570" s="43">
        <f t="shared" si="99"/>
        <v>0</v>
      </c>
      <c r="G570" s="18"/>
      <c r="H570" s="18"/>
      <c r="I570" s="18"/>
      <c r="J570" s="43">
        <f t="shared" ref="J570:J602" si="104">+G570*$E570</f>
        <v>0</v>
      </c>
      <c r="K570" s="43">
        <f t="shared" ref="K570:K602" si="105">+H570*$E570</f>
        <v>0</v>
      </c>
      <c r="L570" s="43">
        <f t="shared" ref="L570:L602" si="106">+I570*$E570</f>
        <v>0</v>
      </c>
    </row>
    <row r="571" spans="1:12" x14ac:dyDescent="0.3">
      <c r="A571" s="18">
        <v>520</v>
      </c>
      <c r="B571" s="19" t="s">
        <v>476</v>
      </c>
      <c r="C571" s="18" t="s">
        <v>8</v>
      </c>
      <c r="D571" s="18">
        <v>48</v>
      </c>
      <c r="E571" s="18"/>
      <c r="F571" s="43">
        <f t="shared" si="99"/>
        <v>0</v>
      </c>
      <c r="G571" s="18"/>
      <c r="H571" s="18"/>
      <c r="I571" s="18"/>
      <c r="J571" s="43">
        <f t="shared" si="104"/>
        <v>0</v>
      </c>
      <c r="K571" s="43">
        <f t="shared" si="105"/>
        <v>0</v>
      </c>
      <c r="L571" s="43">
        <f t="shared" si="106"/>
        <v>0</v>
      </c>
    </row>
    <row r="572" spans="1:12" x14ac:dyDescent="0.3">
      <c r="A572" s="18">
        <v>521</v>
      </c>
      <c r="B572" s="19" t="s">
        <v>477</v>
      </c>
      <c r="C572" s="18" t="s">
        <v>8</v>
      </c>
      <c r="D572" s="18">
        <v>8</v>
      </c>
      <c r="E572" s="18"/>
      <c r="F572" s="43">
        <f t="shared" si="99"/>
        <v>0</v>
      </c>
      <c r="G572" s="18"/>
      <c r="H572" s="18"/>
      <c r="I572" s="18"/>
      <c r="J572" s="43">
        <f t="shared" si="104"/>
        <v>0</v>
      </c>
      <c r="K572" s="43">
        <f t="shared" si="105"/>
        <v>0</v>
      </c>
      <c r="L572" s="43">
        <f t="shared" si="106"/>
        <v>0</v>
      </c>
    </row>
    <row r="573" spans="1:12" x14ac:dyDescent="0.3">
      <c r="A573" s="18">
        <v>522</v>
      </c>
      <c r="B573" s="19" t="s">
        <v>478</v>
      </c>
      <c r="C573" s="18" t="s">
        <v>8</v>
      </c>
      <c r="D573" s="18">
        <v>20</v>
      </c>
      <c r="E573" s="18"/>
      <c r="F573" s="43">
        <f t="shared" si="99"/>
        <v>0</v>
      </c>
      <c r="G573" s="18"/>
      <c r="H573" s="18"/>
      <c r="I573" s="18"/>
      <c r="J573" s="43">
        <f t="shared" si="104"/>
        <v>0</v>
      </c>
      <c r="K573" s="43">
        <f t="shared" si="105"/>
        <v>0</v>
      </c>
      <c r="L573" s="43">
        <f t="shared" si="106"/>
        <v>0</v>
      </c>
    </row>
    <row r="574" spans="1:12" x14ac:dyDescent="0.3">
      <c r="A574" s="18">
        <v>523</v>
      </c>
      <c r="B574" s="19" t="s">
        <v>479</v>
      </c>
      <c r="C574" s="18" t="s">
        <v>8</v>
      </c>
      <c r="D574" s="18">
        <v>3</v>
      </c>
      <c r="E574" s="18"/>
      <c r="F574" s="43">
        <f t="shared" si="99"/>
        <v>0</v>
      </c>
      <c r="G574" s="18"/>
      <c r="H574" s="18"/>
      <c r="I574" s="18"/>
      <c r="J574" s="43">
        <f t="shared" si="104"/>
        <v>0</v>
      </c>
      <c r="K574" s="43">
        <f t="shared" si="105"/>
        <v>0</v>
      </c>
      <c r="L574" s="43">
        <f t="shared" si="106"/>
        <v>0</v>
      </c>
    </row>
    <row r="575" spans="1:12" x14ac:dyDescent="0.3">
      <c r="A575" s="18">
        <v>524</v>
      </c>
      <c r="B575" s="19" t="s">
        <v>480</v>
      </c>
      <c r="C575" s="18" t="s">
        <v>8</v>
      </c>
      <c r="D575" s="18">
        <v>42</v>
      </c>
      <c r="E575" s="18"/>
      <c r="F575" s="43">
        <f t="shared" si="99"/>
        <v>0</v>
      </c>
      <c r="G575" s="18"/>
      <c r="H575" s="18"/>
      <c r="I575" s="18"/>
      <c r="J575" s="43">
        <f t="shared" si="104"/>
        <v>0</v>
      </c>
      <c r="K575" s="43">
        <f t="shared" si="105"/>
        <v>0</v>
      </c>
      <c r="L575" s="43">
        <f t="shared" si="106"/>
        <v>0</v>
      </c>
    </row>
    <row r="576" spans="1:12" x14ac:dyDescent="0.3">
      <c r="A576" s="18">
        <v>525</v>
      </c>
      <c r="B576" s="19" t="s">
        <v>481</v>
      </c>
      <c r="C576" s="18" t="s">
        <v>8</v>
      </c>
      <c r="D576" s="18">
        <f>SUM(D570:D575)</f>
        <v>159</v>
      </c>
      <c r="E576" s="18"/>
      <c r="F576" s="43">
        <f t="shared" si="99"/>
        <v>0</v>
      </c>
      <c r="G576" s="18"/>
      <c r="H576" s="18"/>
      <c r="I576" s="18"/>
      <c r="J576" s="43">
        <f t="shared" si="104"/>
        <v>0</v>
      </c>
      <c r="K576" s="43">
        <f t="shared" si="105"/>
        <v>0</v>
      </c>
      <c r="L576" s="43">
        <f t="shared" si="106"/>
        <v>0</v>
      </c>
    </row>
    <row r="577" spans="1:12" x14ac:dyDescent="0.3">
      <c r="A577" s="18">
        <v>526</v>
      </c>
      <c r="B577" s="19" t="s">
        <v>482</v>
      </c>
      <c r="C577" s="18" t="s">
        <v>8</v>
      </c>
      <c r="D577" s="18">
        <v>120</v>
      </c>
      <c r="E577" s="18"/>
      <c r="F577" s="43">
        <f t="shared" si="99"/>
        <v>0</v>
      </c>
      <c r="G577" s="18"/>
      <c r="H577" s="18"/>
      <c r="I577" s="18"/>
      <c r="J577" s="43">
        <f t="shared" si="104"/>
        <v>0</v>
      </c>
      <c r="K577" s="43">
        <f t="shared" si="105"/>
        <v>0</v>
      </c>
      <c r="L577" s="43">
        <f t="shared" si="106"/>
        <v>0</v>
      </c>
    </row>
    <row r="578" spans="1:12" x14ac:dyDescent="0.3">
      <c r="A578" s="18">
        <v>527</v>
      </c>
      <c r="B578" s="19" t="s">
        <v>483</v>
      </c>
      <c r="C578" s="18" t="s">
        <v>8</v>
      </c>
      <c r="D578" s="18">
        <v>19</v>
      </c>
      <c r="E578" s="18"/>
      <c r="F578" s="43">
        <f t="shared" si="99"/>
        <v>0</v>
      </c>
      <c r="G578" s="18"/>
      <c r="H578" s="18"/>
      <c r="I578" s="18"/>
      <c r="J578" s="43">
        <f t="shared" si="104"/>
        <v>0</v>
      </c>
      <c r="K578" s="43">
        <f t="shared" si="105"/>
        <v>0</v>
      </c>
      <c r="L578" s="43">
        <f t="shared" si="106"/>
        <v>0</v>
      </c>
    </row>
    <row r="579" spans="1:12" x14ac:dyDescent="0.3">
      <c r="A579" s="18">
        <v>528</v>
      </c>
      <c r="B579" s="19" t="s">
        <v>484</v>
      </c>
      <c r="C579" s="18" t="s">
        <v>11</v>
      </c>
      <c r="D579" s="18">
        <v>4</v>
      </c>
      <c r="E579" s="18"/>
      <c r="F579" s="43">
        <f t="shared" si="99"/>
        <v>0</v>
      </c>
      <c r="G579" s="18"/>
      <c r="H579" s="18"/>
      <c r="I579" s="18"/>
      <c r="J579" s="43">
        <f t="shared" si="104"/>
        <v>0</v>
      </c>
      <c r="K579" s="43">
        <f t="shared" si="105"/>
        <v>0</v>
      </c>
      <c r="L579" s="43">
        <f t="shared" si="106"/>
        <v>0</v>
      </c>
    </row>
    <row r="580" spans="1:12" x14ac:dyDescent="0.3">
      <c r="A580" s="18">
        <v>529</v>
      </c>
      <c r="B580" s="19" t="s">
        <v>485</v>
      </c>
      <c r="C580" s="18" t="s">
        <v>11</v>
      </c>
      <c r="D580" s="18">
        <v>1</v>
      </c>
      <c r="E580" s="18"/>
      <c r="F580" s="43">
        <f t="shared" si="99"/>
        <v>0</v>
      </c>
      <c r="G580" s="18"/>
      <c r="H580" s="18"/>
      <c r="I580" s="18"/>
      <c r="J580" s="43">
        <f t="shared" si="104"/>
        <v>0</v>
      </c>
      <c r="K580" s="43">
        <f t="shared" si="105"/>
        <v>0</v>
      </c>
      <c r="L580" s="43">
        <f t="shared" si="106"/>
        <v>0</v>
      </c>
    </row>
    <row r="581" spans="1:12" x14ac:dyDescent="0.3">
      <c r="A581" s="18">
        <v>530</v>
      </c>
      <c r="B581" s="19" t="s">
        <v>486</v>
      </c>
      <c r="C581" s="18" t="s">
        <v>11</v>
      </c>
      <c r="D581" s="18">
        <v>6</v>
      </c>
      <c r="E581" s="18"/>
      <c r="F581" s="43">
        <f t="shared" si="99"/>
        <v>0</v>
      </c>
      <c r="G581" s="18"/>
      <c r="H581" s="18"/>
      <c r="I581" s="18"/>
      <c r="J581" s="43">
        <f t="shared" si="104"/>
        <v>0</v>
      </c>
      <c r="K581" s="43">
        <f t="shared" si="105"/>
        <v>0</v>
      </c>
      <c r="L581" s="43">
        <f t="shared" si="106"/>
        <v>0</v>
      </c>
    </row>
    <row r="582" spans="1:12" x14ac:dyDescent="0.3">
      <c r="A582" s="18">
        <v>531</v>
      </c>
      <c r="B582" s="19" t="s">
        <v>487</v>
      </c>
      <c r="C582" s="18" t="s">
        <v>11</v>
      </c>
      <c r="D582" s="18">
        <v>3</v>
      </c>
      <c r="E582" s="18"/>
      <c r="F582" s="43">
        <f t="shared" si="99"/>
        <v>0</v>
      </c>
      <c r="G582" s="18"/>
      <c r="H582" s="18"/>
      <c r="I582" s="18"/>
      <c r="J582" s="43">
        <f t="shared" si="104"/>
        <v>0</v>
      </c>
      <c r="K582" s="43">
        <f t="shared" si="105"/>
        <v>0</v>
      </c>
      <c r="L582" s="43">
        <f t="shared" si="106"/>
        <v>0</v>
      </c>
    </row>
    <row r="583" spans="1:12" x14ac:dyDescent="0.3">
      <c r="A583" s="18">
        <v>532</v>
      </c>
      <c r="B583" s="19" t="s">
        <v>488</v>
      </c>
      <c r="C583" s="18" t="s">
        <v>11</v>
      </c>
      <c r="D583" s="18">
        <v>10</v>
      </c>
      <c r="E583" s="18"/>
      <c r="F583" s="43">
        <f t="shared" si="99"/>
        <v>0</v>
      </c>
      <c r="G583" s="18"/>
      <c r="H583" s="18"/>
      <c r="I583" s="18"/>
      <c r="J583" s="43">
        <f t="shared" si="104"/>
        <v>0</v>
      </c>
      <c r="K583" s="43">
        <f t="shared" si="105"/>
        <v>0</v>
      </c>
      <c r="L583" s="43">
        <f t="shared" si="106"/>
        <v>0</v>
      </c>
    </row>
    <row r="584" spans="1:12" x14ac:dyDescent="0.3">
      <c r="A584" s="18">
        <v>533</v>
      </c>
      <c r="B584" s="19" t="s">
        <v>489</v>
      </c>
      <c r="C584" s="18" t="s">
        <v>11</v>
      </c>
      <c r="D584" s="18">
        <v>2</v>
      </c>
      <c r="E584" s="18"/>
      <c r="F584" s="43">
        <f t="shared" si="99"/>
        <v>0</v>
      </c>
      <c r="G584" s="18"/>
      <c r="H584" s="18"/>
      <c r="I584" s="18"/>
      <c r="J584" s="43">
        <f t="shared" si="104"/>
        <v>0</v>
      </c>
      <c r="K584" s="43">
        <f t="shared" si="105"/>
        <v>0</v>
      </c>
      <c r="L584" s="43">
        <f t="shared" si="106"/>
        <v>0</v>
      </c>
    </row>
    <row r="585" spans="1:12" x14ac:dyDescent="0.3">
      <c r="A585" s="18">
        <v>534</v>
      </c>
      <c r="B585" s="19" t="s">
        <v>490</v>
      </c>
      <c r="C585" s="18" t="s">
        <v>11</v>
      </c>
      <c r="D585" s="18">
        <v>8</v>
      </c>
      <c r="E585" s="18"/>
      <c r="F585" s="43">
        <f t="shared" si="99"/>
        <v>0</v>
      </c>
      <c r="G585" s="18"/>
      <c r="H585" s="18"/>
      <c r="I585" s="18"/>
      <c r="J585" s="43">
        <f t="shared" si="104"/>
        <v>0</v>
      </c>
      <c r="K585" s="43">
        <f t="shared" si="105"/>
        <v>0</v>
      </c>
      <c r="L585" s="43">
        <f t="shared" si="106"/>
        <v>0</v>
      </c>
    </row>
    <row r="586" spans="1:12" x14ac:dyDescent="0.3">
      <c r="A586" s="18">
        <v>535</v>
      </c>
      <c r="B586" s="19" t="s">
        <v>491</v>
      </c>
      <c r="C586" s="18" t="s">
        <v>11</v>
      </c>
      <c r="D586" s="18">
        <v>4</v>
      </c>
      <c r="E586" s="18"/>
      <c r="F586" s="43">
        <f t="shared" ref="F586:F649" si="107">D586*E586</f>
        <v>0</v>
      </c>
      <c r="G586" s="18"/>
      <c r="H586" s="18"/>
      <c r="I586" s="18"/>
      <c r="J586" s="43">
        <f t="shared" si="104"/>
        <v>0</v>
      </c>
      <c r="K586" s="43">
        <f t="shared" si="105"/>
        <v>0</v>
      </c>
      <c r="L586" s="43">
        <f t="shared" si="106"/>
        <v>0</v>
      </c>
    </row>
    <row r="587" spans="1:12" x14ac:dyDescent="0.3">
      <c r="A587" s="18">
        <v>536</v>
      </c>
      <c r="B587" s="19" t="s">
        <v>492</v>
      </c>
      <c r="C587" s="18" t="s">
        <v>11</v>
      </c>
      <c r="D587" s="18">
        <v>3</v>
      </c>
      <c r="E587" s="18"/>
      <c r="F587" s="43">
        <f t="shared" si="107"/>
        <v>0</v>
      </c>
      <c r="G587" s="18"/>
      <c r="H587" s="18"/>
      <c r="I587" s="18"/>
      <c r="J587" s="43">
        <f t="shared" si="104"/>
        <v>0</v>
      </c>
      <c r="K587" s="43">
        <f t="shared" si="105"/>
        <v>0</v>
      </c>
      <c r="L587" s="43">
        <f t="shared" si="106"/>
        <v>0</v>
      </c>
    </row>
    <row r="588" spans="1:12" x14ac:dyDescent="0.3">
      <c r="A588" s="18">
        <v>537</v>
      </c>
      <c r="B588" s="19" t="s">
        <v>493</v>
      </c>
      <c r="C588" s="18" t="s">
        <v>11</v>
      </c>
      <c r="D588" s="18">
        <v>1</v>
      </c>
      <c r="E588" s="18"/>
      <c r="F588" s="43">
        <f t="shared" si="107"/>
        <v>0</v>
      </c>
      <c r="G588" s="18"/>
      <c r="H588" s="18"/>
      <c r="I588" s="18"/>
      <c r="J588" s="43">
        <f t="shared" si="104"/>
        <v>0</v>
      </c>
      <c r="K588" s="43">
        <f t="shared" si="105"/>
        <v>0</v>
      </c>
      <c r="L588" s="43">
        <f t="shared" si="106"/>
        <v>0</v>
      </c>
    </row>
    <row r="589" spans="1:12" x14ac:dyDescent="0.3">
      <c r="A589" s="18">
        <v>538</v>
      </c>
      <c r="B589" s="19" t="s">
        <v>494</v>
      </c>
      <c r="C589" s="18" t="s">
        <v>11</v>
      </c>
      <c r="D589" s="18">
        <v>6</v>
      </c>
      <c r="E589" s="18"/>
      <c r="F589" s="43">
        <f t="shared" si="107"/>
        <v>0</v>
      </c>
      <c r="G589" s="18"/>
      <c r="H589" s="18"/>
      <c r="I589" s="18"/>
      <c r="J589" s="43">
        <f t="shared" si="104"/>
        <v>0</v>
      </c>
      <c r="K589" s="43">
        <f t="shared" si="105"/>
        <v>0</v>
      </c>
      <c r="L589" s="43">
        <f t="shared" si="106"/>
        <v>0</v>
      </c>
    </row>
    <row r="590" spans="1:12" x14ac:dyDescent="0.3">
      <c r="A590" s="18">
        <v>539</v>
      </c>
      <c r="B590" s="19" t="s">
        <v>495</v>
      </c>
      <c r="C590" s="18" t="s">
        <v>11</v>
      </c>
      <c r="D590" s="18">
        <v>1</v>
      </c>
      <c r="E590" s="18"/>
      <c r="F590" s="43">
        <f t="shared" si="107"/>
        <v>0</v>
      </c>
      <c r="G590" s="18"/>
      <c r="H590" s="18"/>
      <c r="I590" s="18"/>
      <c r="J590" s="43">
        <f t="shared" si="104"/>
        <v>0</v>
      </c>
      <c r="K590" s="43">
        <f t="shared" si="105"/>
        <v>0</v>
      </c>
      <c r="L590" s="43">
        <f t="shared" si="106"/>
        <v>0</v>
      </c>
    </row>
    <row r="591" spans="1:12" x14ac:dyDescent="0.3">
      <c r="A591" s="18">
        <v>540</v>
      </c>
      <c r="B591" s="19" t="s">
        <v>496</v>
      </c>
      <c r="C591" s="18" t="s">
        <v>11</v>
      </c>
      <c r="D591" s="18">
        <v>35</v>
      </c>
      <c r="E591" s="18"/>
      <c r="F591" s="43">
        <f t="shared" si="107"/>
        <v>0</v>
      </c>
      <c r="G591" s="18"/>
      <c r="H591" s="18"/>
      <c r="I591" s="18"/>
      <c r="J591" s="43">
        <f t="shared" si="104"/>
        <v>0</v>
      </c>
      <c r="K591" s="43">
        <f t="shared" si="105"/>
        <v>0</v>
      </c>
      <c r="L591" s="43">
        <f t="shared" si="106"/>
        <v>0</v>
      </c>
    </row>
    <row r="592" spans="1:12" x14ac:dyDescent="0.3">
      <c r="A592" s="18">
        <v>541</v>
      </c>
      <c r="B592" s="19" t="s">
        <v>497</v>
      </c>
      <c r="C592" s="18" t="s">
        <v>11</v>
      </c>
      <c r="D592" s="18">
        <v>6</v>
      </c>
      <c r="E592" s="18"/>
      <c r="F592" s="43">
        <f t="shared" si="107"/>
        <v>0</v>
      </c>
      <c r="G592" s="18"/>
      <c r="H592" s="18"/>
      <c r="I592" s="18"/>
      <c r="J592" s="43">
        <f t="shared" si="104"/>
        <v>0</v>
      </c>
      <c r="K592" s="43">
        <f t="shared" si="105"/>
        <v>0</v>
      </c>
      <c r="L592" s="43">
        <f t="shared" si="106"/>
        <v>0</v>
      </c>
    </row>
    <row r="593" spans="1:12" x14ac:dyDescent="0.3">
      <c r="A593" s="18">
        <v>542</v>
      </c>
      <c r="B593" s="19" t="s">
        <v>498</v>
      </c>
      <c r="C593" s="18" t="s">
        <v>11</v>
      </c>
      <c r="D593" s="18">
        <v>8</v>
      </c>
      <c r="E593" s="18"/>
      <c r="F593" s="43">
        <f t="shared" si="107"/>
        <v>0</v>
      </c>
      <c r="G593" s="18"/>
      <c r="H593" s="18"/>
      <c r="I593" s="18"/>
      <c r="J593" s="43">
        <f t="shared" si="104"/>
        <v>0</v>
      </c>
      <c r="K593" s="43">
        <f t="shared" si="105"/>
        <v>0</v>
      </c>
      <c r="L593" s="43">
        <f t="shared" si="106"/>
        <v>0</v>
      </c>
    </row>
    <row r="594" spans="1:12" x14ac:dyDescent="0.3">
      <c r="A594" s="18">
        <v>543</v>
      </c>
      <c r="B594" s="19" t="s">
        <v>473</v>
      </c>
      <c r="C594" s="18" t="s">
        <v>11</v>
      </c>
      <c r="D594" s="18">
        <v>4</v>
      </c>
      <c r="E594" s="18"/>
      <c r="F594" s="43">
        <f t="shared" si="107"/>
        <v>0</v>
      </c>
      <c r="G594" s="18"/>
      <c r="H594" s="18"/>
      <c r="I594" s="18"/>
      <c r="J594" s="43">
        <f t="shared" si="104"/>
        <v>0</v>
      </c>
      <c r="K594" s="43">
        <f t="shared" si="105"/>
        <v>0</v>
      </c>
      <c r="L594" s="43">
        <f t="shared" si="106"/>
        <v>0</v>
      </c>
    </row>
    <row r="595" spans="1:12" x14ac:dyDescent="0.3">
      <c r="A595" s="18">
        <v>544</v>
      </c>
      <c r="B595" s="19" t="s">
        <v>474</v>
      </c>
      <c r="C595" s="18" t="s">
        <v>11</v>
      </c>
      <c r="D595" s="18">
        <v>14</v>
      </c>
      <c r="E595" s="18"/>
      <c r="F595" s="43">
        <f t="shared" si="107"/>
        <v>0</v>
      </c>
      <c r="G595" s="18"/>
      <c r="H595" s="18"/>
      <c r="I595" s="18"/>
      <c r="J595" s="43">
        <f t="shared" si="104"/>
        <v>0</v>
      </c>
      <c r="K595" s="43">
        <f t="shared" si="105"/>
        <v>0</v>
      </c>
      <c r="L595" s="43">
        <f t="shared" si="106"/>
        <v>0</v>
      </c>
    </row>
    <row r="596" spans="1:12" x14ac:dyDescent="0.3">
      <c r="A596" s="18">
        <v>545</v>
      </c>
      <c r="B596" s="19" t="s">
        <v>499</v>
      </c>
      <c r="C596" s="18" t="s">
        <v>11</v>
      </c>
      <c r="D596" s="18">
        <v>3</v>
      </c>
      <c r="E596" s="18"/>
      <c r="F596" s="43">
        <f t="shared" si="107"/>
        <v>0</v>
      </c>
      <c r="G596" s="18"/>
      <c r="H596" s="18"/>
      <c r="I596" s="18"/>
      <c r="J596" s="43">
        <f t="shared" si="104"/>
        <v>0</v>
      </c>
      <c r="K596" s="43">
        <f t="shared" si="105"/>
        <v>0</v>
      </c>
      <c r="L596" s="43">
        <f t="shared" si="106"/>
        <v>0</v>
      </c>
    </row>
    <row r="597" spans="1:12" x14ac:dyDescent="0.3">
      <c r="A597" s="18">
        <v>546</v>
      </c>
      <c r="B597" s="19" t="s">
        <v>500</v>
      </c>
      <c r="C597" s="18" t="s">
        <v>6</v>
      </c>
      <c r="D597" s="18">
        <v>16</v>
      </c>
      <c r="E597" s="18"/>
      <c r="F597" s="43">
        <f t="shared" si="107"/>
        <v>0</v>
      </c>
      <c r="G597" s="18"/>
      <c r="H597" s="18"/>
      <c r="I597" s="18"/>
      <c r="J597" s="43">
        <f t="shared" si="104"/>
        <v>0</v>
      </c>
      <c r="K597" s="43">
        <f t="shared" si="105"/>
        <v>0</v>
      </c>
      <c r="L597" s="43">
        <f t="shared" si="106"/>
        <v>0</v>
      </c>
    </row>
    <row r="598" spans="1:12" x14ac:dyDescent="0.3">
      <c r="A598" s="18">
        <v>547</v>
      </c>
      <c r="B598" s="19" t="s">
        <v>501</v>
      </c>
      <c r="C598" s="18" t="s">
        <v>38</v>
      </c>
      <c r="D598" s="18">
        <v>32</v>
      </c>
      <c r="E598" s="18"/>
      <c r="F598" s="43">
        <f t="shared" si="107"/>
        <v>0</v>
      </c>
      <c r="G598" s="18"/>
      <c r="H598" s="18"/>
      <c r="I598" s="18"/>
      <c r="J598" s="43">
        <f t="shared" si="104"/>
        <v>0</v>
      </c>
      <c r="K598" s="43">
        <f t="shared" si="105"/>
        <v>0</v>
      </c>
      <c r="L598" s="43">
        <f t="shared" si="106"/>
        <v>0</v>
      </c>
    </row>
    <row r="599" spans="1:12" x14ac:dyDescent="0.3">
      <c r="A599" s="18">
        <v>548</v>
      </c>
      <c r="B599" s="19" t="s">
        <v>502</v>
      </c>
      <c r="C599" s="18" t="s">
        <v>38</v>
      </c>
      <c r="D599" s="18">
        <f>D598</f>
        <v>32</v>
      </c>
      <c r="E599" s="18"/>
      <c r="F599" s="43">
        <f t="shared" si="107"/>
        <v>0</v>
      </c>
      <c r="G599" s="18"/>
      <c r="H599" s="18"/>
      <c r="I599" s="18"/>
      <c r="J599" s="43">
        <f t="shared" si="104"/>
        <v>0</v>
      </c>
      <c r="K599" s="43">
        <f t="shared" si="105"/>
        <v>0</v>
      </c>
      <c r="L599" s="43">
        <f t="shared" si="106"/>
        <v>0</v>
      </c>
    </row>
    <row r="600" spans="1:12" x14ac:dyDescent="0.3">
      <c r="A600" s="18">
        <v>549</v>
      </c>
      <c r="B600" s="19" t="s">
        <v>503</v>
      </c>
      <c r="C600" s="18" t="s">
        <v>38</v>
      </c>
      <c r="D600" s="18">
        <v>5</v>
      </c>
      <c r="E600" s="18"/>
      <c r="F600" s="43">
        <f t="shared" si="107"/>
        <v>0</v>
      </c>
      <c r="G600" s="18"/>
      <c r="H600" s="18"/>
      <c r="I600" s="18"/>
      <c r="J600" s="43">
        <f t="shared" si="104"/>
        <v>0</v>
      </c>
      <c r="K600" s="43">
        <f t="shared" si="105"/>
        <v>0</v>
      </c>
      <c r="L600" s="43">
        <f t="shared" si="106"/>
        <v>0</v>
      </c>
    </row>
    <row r="601" spans="1:12" x14ac:dyDescent="0.3">
      <c r="A601" s="18">
        <v>550</v>
      </c>
      <c r="B601" s="19" t="s">
        <v>504</v>
      </c>
      <c r="C601" s="18" t="s">
        <v>6</v>
      </c>
      <c r="D601" s="18">
        <f>2*D600</f>
        <v>10</v>
      </c>
      <c r="E601" s="18"/>
      <c r="F601" s="43">
        <f t="shared" si="107"/>
        <v>0</v>
      </c>
      <c r="G601" s="18"/>
      <c r="H601" s="18"/>
      <c r="I601" s="18"/>
      <c r="J601" s="43">
        <f t="shared" si="104"/>
        <v>0</v>
      </c>
      <c r="K601" s="43">
        <f t="shared" si="105"/>
        <v>0</v>
      </c>
      <c r="L601" s="43">
        <f t="shared" si="106"/>
        <v>0</v>
      </c>
    </row>
    <row r="602" spans="1:12" x14ac:dyDescent="0.3">
      <c r="A602" s="18">
        <v>551</v>
      </c>
      <c r="B602" s="19" t="s">
        <v>505</v>
      </c>
      <c r="C602" s="18" t="s">
        <v>38</v>
      </c>
      <c r="D602" s="18">
        <f>D598-D600</f>
        <v>27</v>
      </c>
      <c r="E602" s="18"/>
      <c r="F602" s="43">
        <f t="shared" si="107"/>
        <v>0</v>
      </c>
      <c r="G602" s="18"/>
      <c r="H602" s="18"/>
      <c r="I602" s="18"/>
      <c r="J602" s="43">
        <f t="shared" si="104"/>
        <v>0</v>
      </c>
      <c r="K602" s="43">
        <f t="shared" si="105"/>
        <v>0</v>
      </c>
      <c r="L602" s="43">
        <f t="shared" si="106"/>
        <v>0</v>
      </c>
    </row>
    <row r="603" spans="1:12" ht="20.100000000000001" customHeight="1" x14ac:dyDescent="0.3">
      <c r="A603" s="70" t="s">
        <v>557</v>
      </c>
      <c r="B603" s="80" t="s">
        <v>563</v>
      </c>
      <c r="C603" s="80"/>
      <c r="D603" s="80"/>
      <c r="E603" s="80"/>
      <c r="F603" s="71"/>
      <c r="G603" s="71"/>
      <c r="H603" s="71"/>
      <c r="I603" s="71"/>
      <c r="J603" s="71"/>
      <c r="K603" s="71"/>
      <c r="L603" s="71"/>
    </row>
    <row r="604" spans="1:12" x14ac:dyDescent="0.3">
      <c r="A604" s="18">
        <v>552</v>
      </c>
      <c r="B604" s="19" t="s">
        <v>506</v>
      </c>
      <c r="C604" s="18" t="s">
        <v>38</v>
      </c>
      <c r="D604" s="18">
        <v>5</v>
      </c>
      <c r="E604" s="18"/>
      <c r="F604" s="43">
        <f t="shared" si="107"/>
        <v>0</v>
      </c>
      <c r="G604" s="18"/>
      <c r="H604" s="18"/>
      <c r="I604" s="18"/>
      <c r="J604" s="43">
        <f t="shared" ref="J604:J632" si="108">+G604*$E604</f>
        <v>0</v>
      </c>
      <c r="K604" s="43">
        <f t="shared" ref="K604:K632" si="109">+H604*$E604</f>
        <v>0</v>
      </c>
      <c r="L604" s="43">
        <f t="shared" ref="L604:L632" si="110">+I604*$E604</f>
        <v>0</v>
      </c>
    </row>
    <row r="605" spans="1:12" x14ac:dyDescent="0.3">
      <c r="A605" s="18">
        <v>553</v>
      </c>
      <c r="B605" s="19" t="s">
        <v>507</v>
      </c>
      <c r="C605" s="18" t="s">
        <v>38</v>
      </c>
      <c r="D605" s="18">
        <v>2</v>
      </c>
      <c r="E605" s="18"/>
      <c r="F605" s="43">
        <f t="shared" si="107"/>
        <v>0</v>
      </c>
      <c r="G605" s="18"/>
      <c r="H605" s="18"/>
      <c r="I605" s="18"/>
      <c r="J605" s="43">
        <f t="shared" si="108"/>
        <v>0</v>
      </c>
      <c r="K605" s="43">
        <f t="shared" si="109"/>
        <v>0</v>
      </c>
      <c r="L605" s="43">
        <f t="shared" si="110"/>
        <v>0</v>
      </c>
    </row>
    <row r="606" spans="1:12" x14ac:dyDescent="0.3">
      <c r="A606" s="18">
        <v>554</v>
      </c>
      <c r="B606" s="19" t="s">
        <v>508</v>
      </c>
      <c r="C606" s="18" t="s">
        <v>38</v>
      </c>
      <c r="D606" s="18">
        <v>1</v>
      </c>
      <c r="E606" s="18"/>
      <c r="F606" s="43">
        <f t="shared" si="107"/>
        <v>0</v>
      </c>
      <c r="G606" s="18"/>
      <c r="H606" s="18"/>
      <c r="I606" s="18"/>
      <c r="J606" s="43">
        <f t="shared" si="108"/>
        <v>0</v>
      </c>
      <c r="K606" s="43">
        <f t="shared" si="109"/>
        <v>0</v>
      </c>
      <c r="L606" s="43">
        <f t="shared" si="110"/>
        <v>0</v>
      </c>
    </row>
    <row r="607" spans="1:12" x14ac:dyDescent="0.3">
      <c r="A607" s="18">
        <v>555</v>
      </c>
      <c r="B607" s="19" t="s">
        <v>509</v>
      </c>
      <c r="C607" s="18" t="s">
        <v>38</v>
      </c>
      <c r="D607" s="18">
        <f>D606</f>
        <v>1</v>
      </c>
      <c r="E607" s="18"/>
      <c r="F607" s="43">
        <f t="shared" si="107"/>
        <v>0</v>
      </c>
      <c r="G607" s="18"/>
      <c r="H607" s="18"/>
      <c r="I607" s="18"/>
      <c r="J607" s="43">
        <f t="shared" si="108"/>
        <v>0</v>
      </c>
      <c r="K607" s="43">
        <f t="shared" si="109"/>
        <v>0</v>
      </c>
      <c r="L607" s="43">
        <f t="shared" si="110"/>
        <v>0</v>
      </c>
    </row>
    <row r="608" spans="1:12" x14ac:dyDescent="0.3">
      <c r="A608" s="18">
        <v>556</v>
      </c>
      <c r="B608" s="19" t="s">
        <v>510</v>
      </c>
      <c r="C608" s="18" t="s">
        <v>38</v>
      </c>
      <c r="D608" s="18">
        <v>3</v>
      </c>
      <c r="E608" s="18"/>
      <c r="F608" s="43">
        <f t="shared" si="107"/>
        <v>0</v>
      </c>
      <c r="G608" s="18"/>
      <c r="H608" s="18"/>
      <c r="I608" s="18"/>
      <c r="J608" s="43">
        <f t="shared" si="108"/>
        <v>0</v>
      </c>
      <c r="K608" s="43">
        <f t="shared" si="109"/>
        <v>0</v>
      </c>
      <c r="L608" s="43">
        <f t="shared" si="110"/>
        <v>0</v>
      </c>
    </row>
    <row r="609" spans="1:12" x14ac:dyDescent="0.3">
      <c r="A609" s="18">
        <v>557</v>
      </c>
      <c r="B609" s="19" t="s">
        <v>511</v>
      </c>
      <c r="C609" s="18" t="s">
        <v>38</v>
      </c>
      <c r="D609" s="18">
        <v>4</v>
      </c>
      <c r="E609" s="18"/>
      <c r="F609" s="43">
        <f t="shared" si="107"/>
        <v>0</v>
      </c>
      <c r="G609" s="18"/>
      <c r="H609" s="18"/>
      <c r="I609" s="18"/>
      <c r="J609" s="43">
        <f t="shared" si="108"/>
        <v>0</v>
      </c>
      <c r="K609" s="43">
        <f t="shared" si="109"/>
        <v>0</v>
      </c>
      <c r="L609" s="43">
        <f t="shared" si="110"/>
        <v>0</v>
      </c>
    </row>
    <row r="610" spans="1:12" x14ac:dyDescent="0.3">
      <c r="A610" s="18">
        <v>558</v>
      </c>
      <c r="B610" s="19" t="s">
        <v>512</v>
      </c>
      <c r="C610" s="18" t="s">
        <v>38</v>
      </c>
      <c r="D610" s="18">
        <f>D609</f>
        <v>4</v>
      </c>
      <c r="E610" s="18"/>
      <c r="F610" s="43">
        <f t="shared" si="107"/>
        <v>0</v>
      </c>
      <c r="G610" s="18"/>
      <c r="H610" s="18"/>
      <c r="I610" s="18"/>
      <c r="J610" s="43">
        <f t="shared" si="108"/>
        <v>0</v>
      </c>
      <c r="K610" s="43">
        <f t="shared" si="109"/>
        <v>0</v>
      </c>
      <c r="L610" s="43">
        <f t="shared" si="110"/>
        <v>0</v>
      </c>
    </row>
    <row r="611" spans="1:12" x14ac:dyDescent="0.3">
      <c r="A611" s="18">
        <v>559</v>
      </c>
      <c r="B611" s="19" t="s">
        <v>513</v>
      </c>
      <c r="C611" s="18" t="s">
        <v>38</v>
      </c>
      <c r="D611" s="18">
        <v>3</v>
      </c>
      <c r="E611" s="18"/>
      <c r="F611" s="43">
        <f t="shared" si="107"/>
        <v>0</v>
      </c>
      <c r="G611" s="18"/>
      <c r="H611" s="18"/>
      <c r="I611" s="18"/>
      <c r="J611" s="43">
        <f t="shared" si="108"/>
        <v>0</v>
      </c>
      <c r="K611" s="43">
        <f t="shared" si="109"/>
        <v>0</v>
      </c>
      <c r="L611" s="43">
        <f t="shared" si="110"/>
        <v>0</v>
      </c>
    </row>
    <row r="612" spans="1:12" x14ac:dyDescent="0.3">
      <c r="A612" s="18">
        <v>560</v>
      </c>
      <c r="B612" s="19" t="s">
        <v>514</v>
      </c>
      <c r="C612" s="18" t="s">
        <v>38</v>
      </c>
      <c r="D612" s="18">
        <f>SUM(D604:D606)</f>
        <v>8</v>
      </c>
      <c r="E612" s="18"/>
      <c r="F612" s="43">
        <f t="shared" si="107"/>
        <v>0</v>
      </c>
      <c r="G612" s="18"/>
      <c r="H612" s="18"/>
      <c r="I612" s="18"/>
      <c r="J612" s="43">
        <f t="shared" si="108"/>
        <v>0</v>
      </c>
      <c r="K612" s="43">
        <f t="shared" si="109"/>
        <v>0</v>
      </c>
      <c r="L612" s="43">
        <f t="shared" si="110"/>
        <v>0</v>
      </c>
    </row>
    <row r="613" spans="1:12" x14ac:dyDescent="0.3">
      <c r="A613" s="18">
        <v>561</v>
      </c>
      <c r="B613" s="19" t="s">
        <v>515</v>
      </c>
      <c r="C613" s="18" t="s">
        <v>8</v>
      </c>
      <c r="D613" s="18">
        <v>10</v>
      </c>
      <c r="E613" s="18"/>
      <c r="F613" s="43">
        <f t="shared" si="107"/>
        <v>0</v>
      </c>
      <c r="G613" s="18"/>
      <c r="H613" s="18"/>
      <c r="I613" s="18"/>
      <c r="J613" s="43">
        <f t="shared" si="108"/>
        <v>0</v>
      </c>
      <c r="K613" s="43">
        <f t="shared" si="109"/>
        <v>0</v>
      </c>
      <c r="L613" s="43">
        <f t="shared" si="110"/>
        <v>0</v>
      </c>
    </row>
    <row r="614" spans="1:12" x14ac:dyDescent="0.3">
      <c r="A614" s="18">
        <v>562</v>
      </c>
      <c r="B614" s="19" t="s">
        <v>437</v>
      </c>
      <c r="C614" s="18" t="s">
        <v>8</v>
      </c>
      <c r="D614" s="18">
        <f>SUM(D613:D613)</f>
        <v>10</v>
      </c>
      <c r="E614" s="18"/>
      <c r="F614" s="43">
        <f t="shared" si="107"/>
        <v>0</v>
      </c>
      <c r="G614" s="18"/>
      <c r="H614" s="18"/>
      <c r="I614" s="18"/>
      <c r="J614" s="43">
        <f t="shared" si="108"/>
        <v>0</v>
      </c>
      <c r="K614" s="43">
        <f t="shared" si="109"/>
        <v>0</v>
      </c>
      <c r="L614" s="43">
        <f t="shared" si="110"/>
        <v>0</v>
      </c>
    </row>
    <row r="615" spans="1:12" x14ac:dyDescent="0.3">
      <c r="A615" s="18">
        <v>563</v>
      </c>
      <c r="B615" s="19" t="s">
        <v>438</v>
      </c>
      <c r="C615" s="18" t="s">
        <v>8</v>
      </c>
      <c r="D615" s="18">
        <f>D614</f>
        <v>10</v>
      </c>
      <c r="E615" s="18"/>
      <c r="F615" s="43">
        <f t="shared" si="107"/>
        <v>0</v>
      </c>
      <c r="G615" s="18"/>
      <c r="H615" s="18"/>
      <c r="I615" s="18"/>
      <c r="J615" s="43">
        <f t="shared" si="108"/>
        <v>0</v>
      </c>
      <c r="K615" s="43">
        <f t="shared" si="109"/>
        <v>0</v>
      </c>
      <c r="L615" s="43">
        <f t="shared" si="110"/>
        <v>0</v>
      </c>
    </row>
    <row r="616" spans="1:12" x14ac:dyDescent="0.3">
      <c r="A616" s="18">
        <v>564</v>
      </c>
      <c r="B616" s="19" t="s">
        <v>516</v>
      </c>
      <c r="C616" s="18" t="s">
        <v>11</v>
      </c>
      <c r="D616" s="18">
        <v>1</v>
      </c>
      <c r="E616" s="18"/>
      <c r="F616" s="43">
        <f t="shared" si="107"/>
        <v>0</v>
      </c>
      <c r="G616" s="18"/>
      <c r="H616" s="18"/>
      <c r="I616" s="18"/>
      <c r="J616" s="43">
        <f t="shared" si="108"/>
        <v>0</v>
      </c>
      <c r="K616" s="43">
        <f t="shared" si="109"/>
        <v>0</v>
      </c>
      <c r="L616" s="43">
        <f t="shared" si="110"/>
        <v>0</v>
      </c>
    </row>
    <row r="617" spans="1:12" x14ac:dyDescent="0.3">
      <c r="A617" s="18">
        <v>565</v>
      </c>
      <c r="B617" s="19" t="s">
        <v>517</v>
      </c>
      <c r="C617" s="18" t="s">
        <v>11</v>
      </c>
      <c r="D617" s="18">
        <v>1</v>
      </c>
      <c r="E617" s="18"/>
      <c r="F617" s="43">
        <f t="shared" si="107"/>
        <v>0</v>
      </c>
      <c r="G617" s="18"/>
      <c r="H617" s="18"/>
      <c r="I617" s="18"/>
      <c r="J617" s="43">
        <f t="shared" si="108"/>
        <v>0</v>
      </c>
      <c r="K617" s="43">
        <f t="shared" si="109"/>
        <v>0</v>
      </c>
      <c r="L617" s="43">
        <f t="shared" si="110"/>
        <v>0</v>
      </c>
    </row>
    <row r="618" spans="1:12" x14ac:dyDescent="0.3">
      <c r="A618" s="18">
        <v>566</v>
      </c>
      <c r="B618" s="19" t="s">
        <v>518</v>
      </c>
      <c r="C618" s="18" t="s">
        <v>11</v>
      </c>
      <c r="D618" s="18">
        <v>1</v>
      </c>
      <c r="E618" s="18"/>
      <c r="F618" s="43">
        <f t="shared" si="107"/>
        <v>0</v>
      </c>
      <c r="G618" s="18"/>
      <c r="H618" s="18"/>
      <c r="I618" s="18"/>
      <c r="J618" s="43">
        <f t="shared" si="108"/>
        <v>0</v>
      </c>
      <c r="K618" s="43">
        <f t="shared" si="109"/>
        <v>0</v>
      </c>
      <c r="L618" s="43">
        <f t="shared" si="110"/>
        <v>0</v>
      </c>
    </row>
    <row r="619" spans="1:12" x14ac:dyDescent="0.3">
      <c r="A619" s="18">
        <v>567</v>
      </c>
      <c r="B619" s="19" t="s">
        <v>519</v>
      </c>
      <c r="C619" s="18" t="s">
        <v>38</v>
      </c>
      <c r="D619" s="42">
        <v>14</v>
      </c>
      <c r="E619" s="42"/>
      <c r="F619" s="43">
        <f t="shared" si="107"/>
        <v>0</v>
      </c>
      <c r="G619" s="42"/>
      <c r="H619" s="42"/>
      <c r="I619" s="42"/>
      <c r="J619" s="43">
        <f t="shared" si="108"/>
        <v>0</v>
      </c>
      <c r="K619" s="43">
        <f t="shared" si="109"/>
        <v>0</v>
      </c>
      <c r="L619" s="43">
        <f t="shared" si="110"/>
        <v>0</v>
      </c>
    </row>
    <row r="620" spans="1:12" x14ac:dyDescent="0.3">
      <c r="A620" s="18">
        <v>568</v>
      </c>
      <c r="B620" s="19" t="s">
        <v>520</v>
      </c>
      <c r="C620" s="18" t="s">
        <v>38</v>
      </c>
      <c r="D620" s="42">
        <v>6</v>
      </c>
      <c r="E620" s="42"/>
      <c r="F620" s="43">
        <f t="shared" si="107"/>
        <v>0</v>
      </c>
      <c r="G620" s="42"/>
      <c r="H620" s="42"/>
      <c r="I620" s="42"/>
      <c r="J620" s="43">
        <f t="shared" si="108"/>
        <v>0</v>
      </c>
      <c r="K620" s="43">
        <f t="shared" si="109"/>
        <v>0</v>
      </c>
      <c r="L620" s="43">
        <f t="shared" si="110"/>
        <v>0</v>
      </c>
    </row>
    <row r="621" spans="1:12" x14ac:dyDescent="0.3">
      <c r="A621" s="18">
        <v>569</v>
      </c>
      <c r="B621" s="19" t="s">
        <v>521</v>
      </c>
      <c r="C621" s="18" t="s">
        <v>38</v>
      </c>
      <c r="D621" s="59">
        <v>3</v>
      </c>
      <c r="E621" s="59"/>
      <c r="F621" s="43">
        <f t="shared" si="107"/>
        <v>0</v>
      </c>
      <c r="G621" s="59"/>
      <c r="H621" s="59"/>
      <c r="I621" s="59"/>
      <c r="J621" s="43">
        <f t="shared" si="108"/>
        <v>0</v>
      </c>
      <c r="K621" s="43">
        <f t="shared" si="109"/>
        <v>0</v>
      </c>
      <c r="L621" s="43">
        <f t="shared" si="110"/>
        <v>0</v>
      </c>
    </row>
    <row r="622" spans="1:12" x14ac:dyDescent="0.3">
      <c r="A622" s="18">
        <v>570</v>
      </c>
      <c r="B622" s="19" t="s">
        <v>522</v>
      </c>
      <c r="C622" s="18" t="s">
        <v>38</v>
      </c>
      <c r="D622" s="59">
        <f>D621</f>
        <v>3</v>
      </c>
      <c r="E622" s="59"/>
      <c r="F622" s="43">
        <f t="shared" si="107"/>
        <v>0</v>
      </c>
      <c r="G622" s="59"/>
      <c r="H622" s="59"/>
      <c r="I622" s="59"/>
      <c r="J622" s="43">
        <f t="shared" si="108"/>
        <v>0</v>
      </c>
      <c r="K622" s="43">
        <f t="shared" si="109"/>
        <v>0</v>
      </c>
      <c r="L622" s="43">
        <f t="shared" si="110"/>
        <v>0</v>
      </c>
    </row>
    <row r="623" spans="1:12" x14ac:dyDescent="0.3">
      <c r="A623" s="18">
        <v>571</v>
      </c>
      <c r="B623" s="19" t="s">
        <v>523</v>
      </c>
      <c r="C623" s="18" t="s">
        <v>38</v>
      </c>
      <c r="D623" s="42">
        <v>11</v>
      </c>
      <c r="E623" s="42"/>
      <c r="F623" s="43">
        <f t="shared" si="107"/>
        <v>0</v>
      </c>
      <c r="G623" s="42"/>
      <c r="H623" s="42"/>
      <c r="I623" s="42"/>
      <c r="J623" s="43">
        <f t="shared" si="108"/>
        <v>0</v>
      </c>
      <c r="K623" s="43">
        <f t="shared" si="109"/>
        <v>0</v>
      </c>
      <c r="L623" s="43">
        <f t="shared" si="110"/>
        <v>0</v>
      </c>
    </row>
    <row r="624" spans="1:12" x14ac:dyDescent="0.3">
      <c r="A624" s="18">
        <v>572</v>
      </c>
      <c r="B624" s="19" t="s">
        <v>524</v>
      </c>
      <c r="C624" s="18" t="s">
        <v>38</v>
      </c>
      <c r="D624" s="42">
        <v>9</v>
      </c>
      <c r="E624" s="42"/>
      <c r="F624" s="43">
        <f t="shared" si="107"/>
        <v>0</v>
      </c>
      <c r="G624" s="42"/>
      <c r="H624" s="42"/>
      <c r="I624" s="42"/>
      <c r="J624" s="43">
        <f t="shared" si="108"/>
        <v>0</v>
      </c>
      <c r="K624" s="43">
        <f t="shared" si="109"/>
        <v>0</v>
      </c>
      <c r="L624" s="43">
        <f t="shared" si="110"/>
        <v>0</v>
      </c>
    </row>
    <row r="625" spans="1:12" x14ac:dyDescent="0.3">
      <c r="A625" s="18">
        <v>573</v>
      </c>
      <c r="B625" s="19" t="s">
        <v>512</v>
      </c>
      <c r="C625" s="18" t="s">
        <v>38</v>
      </c>
      <c r="D625" s="42">
        <f>D624</f>
        <v>9</v>
      </c>
      <c r="E625" s="42"/>
      <c r="F625" s="43">
        <f t="shared" si="107"/>
        <v>0</v>
      </c>
      <c r="G625" s="42"/>
      <c r="H625" s="42"/>
      <c r="I625" s="42"/>
      <c r="J625" s="43">
        <f t="shared" si="108"/>
        <v>0</v>
      </c>
      <c r="K625" s="43">
        <f t="shared" si="109"/>
        <v>0</v>
      </c>
      <c r="L625" s="43">
        <f t="shared" si="110"/>
        <v>0</v>
      </c>
    </row>
    <row r="626" spans="1:12" x14ac:dyDescent="0.3">
      <c r="A626" s="18">
        <v>574</v>
      </c>
      <c r="B626" s="19" t="s">
        <v>525</v>
      </c>
      <c r="C626" s="18" t="s">
        <v>38</v>
      </c>
      <c r="D626" s="59">
        <v>9</v>
      </c>
      <c r="E626" s="59"/>
      <c r="F626" s="43">
        <f t="shared" si="107"/>
        <v>0</v>
      </c>
      <c r="G626" s="59"/>
      <c r="H626" s="59"/>
      <c r="I626" s="59"/>
      <c r="J626" s="43">
        <f t="shared" si="108"/>
        <v>0</v>
      </c>
      <c r="K626" s="43">
        <f t="shared" si="109"/>
        <v>0</v>
      </c>
      <c r="L626" s="43">
        <f t="shared" si="110"/>
        <v>0</v>
      </c>
    </row>
    <row r="627" spans="1:12" x14ac:dyDescent="0.3">
      <c r="A627" s="18">
        <v>575</v>
      </c>
      <c r="B627" s="19" t="s">
        <v>514</v>
      </c>
      <c r="C627" s="18" t="s">
        <v>38</v>
      </c>
      <c r="D627" s="59">
        <f>D626</f>
        <v>9</v>
      </c>
      <c r="E627" s="59"/>
      <c r="F627" s="43">
        <f t="shared" si="107"/>
        <v>0</v>
      </c>
      <c r="G627" s="59"/>
      <c r="H627" s="59"/>
      <c r="I627" s="59"/>
      <c r="J627" s="43">
        <f t="shared" si="108"/>
        <v>0</v>
      </c>
      <c r="K627" s="43">
        <f t="shared" si="109"/>
        <v>0</v>
      </c>
      <c r="L627" s="43">
        <f t="shared" si="110"/>
        <v>0</v>
      </c>
    </row>
    <row r="628" spans="1:12" x14ac:dyDescent="0.3">
      <c r="A628" s="18">
        <v>576</v>
      </c>
      <c r="B628" s="19" t="s">
        <v>526</v>
      </c>
      <c r="C628" s="18" t="s">
        <v>8</v>
      </c>
      <c r="D628" s="18">
        <v>32</v>
      </c>
      <c r="E628" s="18"/>
      <c r="F628" s="43">
        <f t="shared" si="107"/>
        <v>0</v>
      </c>
      <c r="G628" s="18"/>
      <c r="H628" s="18"/>
      <c r="I628" s="18"/>
      <c r="J628" s="43">
        <f t="shared" si="108"/>
        <v>0</v>
      </c>
      <c r="K628" s="43">
        <f t="shared" si="109"/>
        <v>0</v>
      </c>
      <c r="L628" s="43">
        <f t="shared" si="110"/>
        <v>0</v>
      </c>
    </row>
    <row r="629" spans="1:12" x14ac:dyDescent="0.3">
      <c r="A629" s="18">
        <v>577</v>
      </c>
      <c r="B629" s="19" t="s">
        <v>481</v>
      </c>
      <c r="C629" s="18" t="s">
        <v>8</v>
      </c>
      <c r="D629" s="18">
        <f>D628</f>
        <v>32</v>
      </c>
      <c r="E629" s="18"/>
      <c r="F629" s="43">
        <f t="shared" si="107"/>
        <v>0</v>
      </c>
      <c r="G629" s="18"/>
      <c r="H629" s="18"/>
      <c r="I629" s="18"/>
      <c r="J629" s="43">
        <f t="shared" si="108"/>
        <v>0</v>
      </c>
      <c r="K629" s="43">
        <f t="shared" si="109"/>
        <v>0</v>
      </c>
      <c r="L629" s="43">
        <f t="shared" si="110"/>
        <v>0</v>
      </c>
    </row>
    <row r="630" spans="1:12" x14ac:dyDescent="0.3">
      <c r="A630" s="18">
        <v>578</v>
      </c>
      <c r="B630" s="19" t="s">
        <v>527</v>
      </c>
      <c r="C630" s="18" t="s">
        <v>528</v>
      </c>
      <c r="D630" s="42">
        <v>1</v>
      </c>
      <c r="E630" s="42"/>
      <c r="F630" s="43">
        <f t="shared" si="107"/>
        <v>0</v>
      </c>
      <c r="G630" s="42"/>
      <c r="H630" s="42"/>
      <c r="I630" s="42"/>
      <c r="J630" s="43">
        <f t="shared" si="108"/>
        <v>0</v>
      </c>
      <c r="K630" s="43">
        <f t="shared" si="109"/>
        <v>0</v>
      </c>
      <c r="L630" s="43">
        <f t="shared" si="110"/>
        <v>0</v>
      </c>
    </row>
    <row r="631" spans="1:12" x14ac:dyDescent="0.3">
      <c r="A631" s="18">
        <v>579</v>
      </c>
      <c r="B631" s="19" t="s">
        <v>529</v>
      </c>
      <c r="C631" s="18" t="s">
        <v>11</v>
      </c>
      <c r="D631" s="18">
        <v>1</v>
      </c>
      <c r="E631" s="18"/>
      <c r="F631" s="43">
        <f t="shared" si="107"/>
        <v>0</v>
      </c>
      <c r="G631" s="18"/>
      <c r="H631" s="18"/>
      <c r="I631" s="18"/>
      <c r="J631" s="43">
        <f t="shared" si="108"/>
        <v>0</v>
      </c>
      <c r="K631" s="43">
        <f t="shared" si="109"/>
        <v>0</v>
      </c>
      <c r="L631" s="43">
        <f t="shared" si="110"/>
        <v>0</v>
      </c>
    </row>
    <row r="632" spans="1:12" x14ac:dyDescent="0.3">
      <c r="A632" s="18">
        <v>580</v>
      </c>
      <c r="B632" s="19" t="s">
        <v>530</v>
      </c>
      <c r="C632" s="18" t="s">
        <v>8</v>
      </c>
      <c r="D632" s="18">
        <f>D613+D629</f>
        <v>42</v>
      </c>
      <c r="E632" s="18"/>
      <c r="F632" s="43">
        <f t="shared" si="107"/>
        <v>0</v>
      </c>
      <c r="G632" s="18"/>
      <c r="H632" s="18"/>
      <c r="I632" s="18"/>
      <c r="J632" s="43">
        <f t="shared" si="108"/>
        <v>0</v>
      </c>
      <c r="K632" s="43">
        <f t="shared" si="109"/>
        <v>0</v>
      </c>
      <c r="L632" s="43">
        <f t="shared" si="110"/>
        <v>0</v>
      </c>
    </row>
    <row r="633" spans="1:12" x14ac:dyDescent="0.3">
      <c r="A633" s="98" t="s">
        <v>590</v>
      </c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100"/>
    </row>
    <row r="634" spans="1:12" ht="20.100000000000001" customHeight="1" x14ac:dyDescent="0.3">
      <c r="A634" s="60"/>
      <c r="B634" s="61" t="s">
        <v>597</v>
      </c>
      <c r="C634" s="61"/>
      <c r="D634" s="62"/>
      <c r="E634" s="62"/>
      <c r="F634" s="64"/>
      <c r="G634" s="64"/>
      <c r="H634" s="64"/>
      <c r="I634" s="64"/>
      <c r="J634" s="64"/>
      <c r="K634" s="64"/>
      <c r="L634" s="64"/>
    </row>
    <row r="635" spans="1:12" x14ac:dyDescent="0.3">
      <c r="A635" s="48">
        <v>581</v>
      </c>
      <c r="B635" s="24" t="s">
        <v>147</v>
      </c>
      <c r="C635" s="51" t="s">
        <v>38</v>
      </c>
      <c r="D635" s="43">
        <v>125</v>
      </c>
      <c r="E635" s="43"/>
      <c r="F635" s="43">
        <f t="shared" si="107"/>
        <v>0</v>
      </c>
      <c r="G635" s="43"/>
      <c r="H635" s="43"/>
      <c r="I635" s="43"/>
      <c r="J635" s="43">
        <f t="shared" ref="J635:J639" si="111">+G635*$E635</f>
        <v>0</v>
      </c>
      <c r="K635" s="43">
        <f t="shared" ref="K635:K639" si="112">+H635*$E635</f>
        <v>0</v>
      </c>
      <c r="L635" s="43">
        <f t="shared" ref="L635:L639" si="113">+I635*$E635</f>
        <v>0</v>
      </c>
    </row>
    <row r="636" spans="1:12" x14ac:dyDescent="0.3">
      <c r="A636" s="48">
        <f>+A635+1</f>
        <v>582</v>
      </c>
      <c r="B636" s="24" t="s">
        <v>148</v>
      </c>
      <c r="C636" s="51" t="s">
        <v>38</v>
      </c>
      <c r="D636" s="43">
        <v>65</v>
      </c>
      <c r="E636" s="43"/>
      <c r="F636" s="43">
        <f t="shared" si="107"/>
        <v>0</v>
      </c>
      <c r="G636" s="43"/>
      <c r="H636" s="43"/>
      <c r="I636" s="43"/>
      <c r="J636" s="43">
        <f t="shared" si="111"/>
        <v>0</v>
      </c>
      <c r="K636" s="43">
        <f t="shared" si="112"/>
        <v>0</v>
      </c>
      <c r="L636" s="43">
        <f t="shared" si="113"/>
        <v>0</v>
      </c>
    </row>
    <row r="637" spans="1:12" x14ac:dyDescent="0.3">
      <c r="A637" s="48">
        <f>+A636+1</f>
        <v>583</v>
      </c>
      <c r="B637" s="24" t="s">
        <v>149</v>
      </c>
      <c r="C637" s="51" t="s">
        <v>38</v>
      </c>
      <c r="D637" s="43">
        <v>125</v>
      </c>
      <c r="E637" s="43"/>
      <c r="F637" s="43">
        <f t="shared" si="107"/>
        <v>0</v>
      </c>
      <c r="G637" s="43"/>
      <c r="H637" s="43"/>
      <c r="I637" s="43"/>
      <c r="J637" s="43">
        <f t="shared" si="111"/>
        <v>0</v>
      </c>
      <c r="K637" s="43">
        <f t="shared" si="112"/>
        <v>0</v>
      </c>
      <c r="L637" s="43">
        <f t="shared" si="113"/>
        <v>0</v>
      </c>
    </row>
    <row r="638" spans="1:12" x14ac:dyDescent="0.3">
      <c r="A638" s="48">
        <f>+A637+1</f>
        <v>584</v>
      </c>
      <c r="B638" s="24" t="s">
        <v>150</v>
      </c>
      <c r="C638" s="51" t="s">
        <v>38</v>
      </c>
      <c r="D638" s="43">
        <f>D637</f>
        <v>125</v>
      </c>
      <c r="E638" s="43"/>
      <c r="F638" s="43">
        <f t="shared" si="107"/>
        <v>0</v>
      </c>
      <c r="G638" s="43"/>
      <c r="H638" s="43"/>
      <c r="I638" s="43"/>
      <c r="J638" s="43">
        <f t="shared" si="111"/>
        <v>0</v>
      </c>
      <c r="K638" s="43">
        <f t="shared" si="112"/>
        <v>0</v>
      </c>
      <c r="L638" s="43">
        <f t="shared" si="113"/>
        <v>0</v>
      </c>
    </row>
    <row r="639" spans="1:12" x14ac:dyDescent="0.3">
      <c r="A639" s="48">
        <f>+A638+1</f>
        <v>585</v>
      </c>
      <c r="B639" s="24" t="s">
        <v>151</v>
      </c>
      <c r="C639" s="51" t="s">
        <v>38</v>
      </c>
      <c r="D639" s="43">
        <v>85.5</v>
      </c>
      <c r="E639" s="43"/>
      <c r="F639" s="43">
        <f t="shared" si="107"/>
        <v>0</v>
      </c>
      <c r="G639" s="43"/>
      <c r="H639" s="43"/>
      <c r="I639" s="43"/>
      <c r="J639" s="43">
        <f t="shared" si="111"/>
        <v>0</v>
      </c>
      <c r="K639" s="43">
        <f t="shared" si="112"/>
        <v>0</v>
      </c>
      <c r="L639" s="43">
        <f t="shared" si="113"/>
        <v>0</v>
      </c>
    </row>
    <row r="640" spans="1:12" ht="20.100000000000001" customHeight="1" x14ac:dyDescent="0.3">
      <c r="A640" s="69" t="s">
        <v>552</v>
      </c>
      <c r="B640" s="70" t="s">
        <v>152</v>
      </c>
      <c r="C640" s="70"/>
      <c r="D640" s="71"/>
      <c r="E640" s="71"/>
      <c r="F640" s="71"/>
      <c r="G640" s="71"/>
      <c r="H640" s="71"/>
      <c r="I640" s="71"/>
      <c r="J640" s="71"/>
      <c r="K640" s="71"/>
      <c r="L640" s="71"/>
    </row>
    <row r="641" spans="1:12" x14ac:dyDescent="0.3">
      <c r="A641" s="48">
        <v>586</v>
      </c>
      <c r="B641" s="24" t="s">
        <v>153</v>
      </c>
      <c r="C641" s="51" t="s">
        <v>6</v>
      </c>
      <c r="D641" s="43">
        <v>9.5</v>
      </c>
      <c r="E641" s="43"/>
      <c r="F641" s="43">
        <f t="shared" si="107"/>
        <v>0</v>
      </c>
      <c r="G641" s="43"/>
      <c r="H641" s="43"/>
      <c r="I641" s="43"/>
      <c r="J641" s="43">
        <f t="shared" ref="J641:J646" si="114">+G641*$E641</f>
        <v>0</v>
      </c>
      <c r="K641" s="43">
        <f t="shared" ref="K641:K646" si="115">+H641*$E641</f>
        <v>0</v>
      </c>
      <c r="L641" s="43">
        <f t="shared" ref="L641:L646" si="116">+I641*$E641</f>
        <v>0</v>
      </c>
    </row>
    <row r="642" spans="1:12" x14ac:dyDescent="0.3">
      <c r="A642" s="48">
        <v>587</v>
      </c>
      <c r="B642" s="24" t="s">
        <v>154</v>
      </c>
      <c r="C642" s="51" t="s">
        <v>6</v>
      </c>
      <c r="D642" s="43">
        <f>D641</f>
        <v>9.5</v>
      </c>
      <c r="E642" s="43"/>
      <c r="F642" s="43">
        <f t="shared" si="107"/>
        <v>0</v>
      </c>
      <c r="G642" s="43"/>
      <c r="H642" s="43"/>
      <c r="I642" s="43"/>
      <c r="J642" s="43">
        <f t="shared" si="114"/>
        <v>0</v>
      </c>
      <c r="K642" s="43">
        <f t="shared" si="115"/>
        <v>0</v>
      </c>
      <c r="L642" s="43">
        <f t="shared" si="116"/>
        <v>0</v>
      </c>
    </row>
    <row r="643" spans="1:12" x14ac:dyDescent="0.3">
      <c r="A643" s="48">
        <v>588</v>
      </c>
      <c r="B643" s="24" t="s">
        <v>155</v>
      </c>
      <c r="C643" s="51" t="s">
        <v>6</v>
      </c>
      <c r="D643" s="43">
        <v>178.8</v>
      </c>
      <c r="E643" s="43"/>
      <c r="F643" s="43">
        <f t="shared" si="107"/>
        <v>0</v>
      </c>
      <c r="G643" s="43"/>
      <c r="H643" s="43"/>
      <c r="I643" s="43"/>
      <c r="J643" s="43">
        <f t="shared" si="114"/>
        <v>0</v>
      </c>
      <c r="K643" s="43">
        <f t="shared" si="115"/>
        <v>0</v>
      </c>
      <c r="L643" s="43">
        <f t="shared" si="116"/>
        <v>0</v>
      </c>
    </row>
    <row r="644" spans="1:12" x14ac:dyDescent="0.3">
      <c r="A644" s="48">
        <v>589</v>
      </c>
      <c r="B644" s="24" t="s">
        <v>156</v>
      </c>
      <c r="C644" s="51" t="s">
        <v>6</v>
      </c>
      <c r="D644" s="43">
        <v>180</v>
      </c>
      <c r="E644" s="43"/>
      <c r="F644" s="43">
        <f t="shared" si="107"/>
        <v>0</v>
      </c>
      <c r="G644" s="43"/>
      <c r="H644" s="43"/>
      <c r="I644" s="43"/>
      <c r="J644" s="43">
        <f t="shared" si="114"/>
        <v>0</v>
      </c>
      <c r="K644" s="43">
        <f t="shared" si="115"/>
        <v>0</v>
      </c>
      <c r="L644" s="43">
        <f t="shared" si="116"/>
        <v>0</v>
      </c>
    </row>
    <row r="645" spans="1:12" x14ac:dyDescent="0.3">
      <c r="A645" s="48">
        <v>590</v>
      </c>
      <c r="B645" s="49" t="s">
        <v>157</v>
      </c>
      <c r="C645" s="51" t="s">
        <v>6</v>
      </c>
      <c r="D645" s="43">
        <v>986</v>
      </c>
      <c r="E645" s="43"/>
      <c r="F645" s="43">
        <f t="shared" si="107"/>
        <v>0</v>
      </c>
      <c r="G645" s="43"/>
      <c r="H645" s="43"/>
      <c r="I645" s="43"/>
      <c r="J645" s="43">
        <f t="shared" si="114"/>
        <v>0</v>
      </c>
      <c r="K645" s="43">
        <f t="shared" si="115"/>
        <v>0</v>
      </c>
      <c r="L645" s="43">
        <f t="shared" si="116"/>
        <v>0</v>
      </c>
    </row>
    <row r="646" spans="1:12" x14ac:dyDescent="0.3">
      <c r="A646" s="48">
        <v>591</v>
      </c>
      <c r="B646" s="24" t="s">
        <v>158</v>
      </c>
      <c r="C646" s="51" t="s">
        <v>6</v>
      </c>
      <c r="D646" s="43">
        <v>12.55</v>
      </c>
      <c r="E646" s="43"/>
      <c r="F646" s="43">
        <f t="shared" si="107"/>
        <v>0</v>
      </c>
      <c r="G646" s="43"/>
      <c r="H646" s="43"/>
      <c r="I646" s="43"/>
      <c r="J646" s="43">
        <f t="shared" si="114"/>
        <v>0</v>
      </c>
      <c r="K646" s="43">
        <f t="shared" si="115"/>
        <v>0</v>
      </c>
      <c r="L646" s="43">
        <f t="shared" si="116"/>
        <v>0</v>
      </c>
    </row>
    <row r="647" spans="1:12" ht="20.100000000000001" customHeight="1" x14ac:dyDescent="0.3">
      <c r="A647" s="69" t="s">
        <v>556</v>
      </c>
      <c r="B647" s="70" t="s">
        <v>159</v>
      </c>
      <c r="C647" s="70"/>
      <c r="D647" s="71"/>
      <c r="E647" s="71"/>
      <c r="F647" s="71"/>
      <c r="G647" s="71"/>
      <c r="H647" s="71"/>
      <c r="I647" s="71"/>
      <c r="J647" s="71"/>
      <c r="K647" s="71"/>
      <c r="L647" s="71"/>
    </row>
    <row r="648" spans="1:12" x14ac:dyDescent="0.3">
      <c r="A648" s="48">
        <v>592</v>
      </c>
      <c r="B648" s="24" t="s">
        <v>160</v>
      </c>
      <c r="C648" s="51" t="s">
        <v>161</v>
      </c>
      <c r="D648" s="43">
        <v>223.47</v>
      </c>
      <c r="E648" s="43"/>
      <c r="F648" s="43">
        <f t="shared" si="107"/>
        <v>0</v>
      </c>
      <c r="G648" s="43"/>
      <c r="H648" s="43"/>
      <c r="I648" s="43"/>
      <c r="J648" s="43">
        <f t="shared" ref="J648:J649" si="117">+G648*$E648</f>
        <v>0</v>
      </c>
      <c r="K648" s="43">
        <f t="shared" ref="K648:K649" si="118">+H648*$E648</f>
        <v>0</v>
      </c>
      <c r="L648" s="43">
        <f t="shared" ref="L648:L649" si="119">+I648*$E648</f>
        <v>0</v>
      </c>
    </row>
    <row r="649" spans="1:12" x14ac:dyDescent="0.3">
      <c r="A649" s="48">
        <v>593</v>
      </c>
      <c r="B649" s="24" t="s">
        <v>162</v>
      </c>
      <c r="C649" s="51" t="s">
        <v>161</v>
      </c>
      <c r="D649" s="43">
        <v>147</v>
      </c>
      <c r="E649" s="43"/>
      <c r="F649" s="43">
        <f t="shared" si="107"/>
        <v>0</v>
      </c>
      <c r="G649" s="43"/>
      <c r="H649" s="43"/>
      <c r="I649" s="43"/>
      <c r="J649" s="43">
        <f t="shared" si="117"/>
        <v>0</v>
      </c>
      <c r="K649" s="43">
        <f t="shared" si="118"/>
        <v>0</v>
      </c>
      <c r="L649" s="43">
        <f t="shared" si="119"/>
        <v>0</v>
      </c>
    </row>
    <row r="650" spans="1:12" x14ac:dyDescent="0.3">
      <c r="A650" s="89"/>
      <c r="B650" s="90"/>
      <c r="C650" s="91"/>
      <c r="D650" s="88"/>
      <c r="E650" s="88"/>
      <c r="F650" s="88"/>
      <c r="G650" s="88"/>
      <c r="H650" s="88"/>
      <c r="I650" s="88"/>
      <c r="J650" s="88"/>
      <c r="K650" s="88"/>
      <c r="L650" s="88"/>
    </row>
    <row r="651" spans="1:12" x14ac:dyDescent="0.3">
      <c r="A651" s="89"/>
      <c r="B651" s="90"/>
      <c r="C651" s="103" t="s">
        <v>615</v>
      </c>
      <c r="D651" s="103"/>
      <c r="E651" s="103"/>
      <c r="F651" s="88">
        <f>SUM(F9:F650)</f>
        <v>0</v>
      </c>
      <c r="G651" s="88"/>
      <c r="H651" s="88"/>
      <c r="I651" s="88"/>
      <c r="J651" s="88">
        <f t="shared" ref="J651:L651" si="120">SUM(J9:J650)</f>
        <v>0</v>
      </c>
      <c r="K651" s="88">
        <f t="shared" si="120"/>
        <v>0</v>
      </c>
      <c r="L651" s="88">
        <f t="shared" si="120"/>
        <v>0</v>
      </c>
    </row>
    <row r="654" spans="1:12" x14ac:dyDescent="0.3">
      <c r="F654" s="102" t="s">
        <v>622</v>
      </c>
    </row>
    <row r="656" spans="1:12" ht="46.8" x14ac:dyDescent="0.3">
      <c r="B656" s="4" t="s">
        <v>623</v>
      </c>
    </row>
  </sheetData>
  <mergeCells count="14">
    <mergeCell ref="C398:D398"/>
    <mergeCell ref="F1:L1"/>
    <mergeCell ref="G6:I6"/>
    <mergeCell ref="J6:L6"/>
    <mergeCell ref="A333:L333"/>
    <mergeCell ref="B1:D1"/>
    <mergeCell ref="B5:D5"/>
    <mergeCell ref="A2:D2"/>
    <mergeCell ref="A4:D4"/>
    <mergeCell ref="C651:E651"/>
    <mergeCell ref="C474:D474"/>
    <mergeCell ref="C455:D455"/>
    <mergeCell ref="C438:D438"/>
    <mergeCell ref="C415:D41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fitToHeight="0" orientation="portrait" r:id="rId1"/>
  <rowBreaks count="3" manualBreakCount="3">
    <brk id="498" max="11" man="1"/>
    <brk id="533" max="11" man="1"/>
    <brk id="586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Pepi</dc:creator>
  <cp:lastModifiedBy>Любомир Ангелов</cp:lastModifiedBy>
  <cp:lastPrinted>2020-03-12T09:46:08Z</cp:lastPrinted>
  <dcterms:created xsi:type="dcterms:W3CDTF">2018-08-13T08:10:00Z</dcterms:created>
  <dcterms:modified xsi:type="dcterms:W3CDTF">2020-03-13T10:47:09Z</dcterms:modified>
</cp:coreProperties>
</file>